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0080" windowHeight="11835" tabRatio="598"/>
  </bookViews>
  <sheets>
    <sheet name="Overview" sheetId="52" r:id="rId1"/>
    <sheet name="9-12-1978" sheetId="61" r:id="rId2"/>
    <sheet name="14-12-1978" sheetId="62" r:id="rId3"/>
    <sheet name="20-12-1978" sheetId="63" r:id="rId4"/>
  </sheets>
  <calcPr calcId="145621" iterate="1"/>
</workbook>
</file>

<file path=xl/calcChain.xml><?xml version="1.0" encoding="utf-8"?>
<calcChain xmlns="http://schemas.openxmlformats.org/spreadsheetml/2006/main">
  <c r="G7" i="63" l="1"/>
  <c r="A42" i="63"/>
  <c r="I42" i="63" s="1"/>
  <c r="I41" i="63"/>
  <c r="H41" i="63"/>
  <c r="A40" i="63"/>
  <c r="H40" i="63" s="1"/>
  <c r="A39" i="63"/>
  <c r="H39" i="63" s="1"/>
  <c r="A38" i="63"/>
  <c r="H38" i="63" s="1"/>
  <c r="A37" i="63"/>
  <c r="H37" i="63" s="1"/>
  <c r="A36" i="63"/>
  <c r="H36" i="63" s="1"/>
  <c r="A35" i="63"/>
  <c r="H35" i="63" s="1"/>
  <c r="A34" i="63"/>
  <c r="H34" i="63" s="1"/>
  <c r="A33" i="63"/>
  <c r="H33" i="63" s="1"/>
  <c r="A32" i="63"/>
  <c r="H32" i="63" s="1"/>
  <c r="C22" i="63"/>
  <c r="C21" i="63"/>
  <c r="C20" i="63"/>
  <c r="C19" i="63"/>
  <c r="C18" i="63"/>
  <c r="C17" i="63"/>
  <c r="C14" i="63"/>
  <c r="A42" i="62"/>
  <c r="A43" i="62" s="1"/>
  <c r="I41" i="62"/>
  <c r="H41" i="62"/>
  <c r="A40" i="62"/>
  <c r="I40" i="62" s="1"/>
  <c r="A39" i="62"/>
  <c r="I39" i="62" s="1"/>
  <c r="A38" i="62"/>
  <c r="I38" i="62" s="1"/>
  <c r="A37" i="62"/>
  <c r="I37" i="62" s="1"/>
  <c r="A36" i="62"/>
  <c r="I36" i="62" s="1"/>
  <c r="A35" i="62"/>
  <c r="I35" i="62" s="1"/>
  <c r="A34" i="62"/>
  <c r="I34" i="62" s="1"/>
  <c r="A33" i="62"/>
  <c r="I33" i="62" s="1"/>
  <c r="A32" i="62"/>
  <c r="I32" i="62" s="1"/>
  <c r="C22" i="62"/>
  <c r="C21" i="62"/>
  <c r="C20" i="62"/>
  <c r="C19" i="62"/>
  <c r="C18" i="62"/>
  <c r="C17" i="62"/>
  <c r="C14" i="62"/>
  <c r="G5" i="61"/>
  <c r="D19" i="52"/>
  <c r="C25" i="63" l="1"/>
  <c r="C29" i="63" s="1"/>
  <c r="C28" i="63" s="1"/>
  <c r="E32" i="63"/>
  <c r="I32" i="63"/>
  <c r="E33" i="63"/>
  <c r="I33" i="63"/>
  <c r="E34" i="63"/>
  <c r="I34" i="63"/>
  <c r="E35" i="63"/>
  <c r="I35" i="63"/>
  <c r="E36" i="63"/>
  <c r="I36" i="63"/>
  <c r="E37" i="63"/>
  <c r="I37" i="63"/>
  <c r="E38" i="63"/>
  <c r="I38" i="63"/>
  <c r="E39" i="63"/>
  <c r="I39" i="63"/>
  <c r="E40" i="63"/>
  <c r="I40" i="63"/>
  <c r="F41" i="63"/>
  <c r="G41" i="63" s="1"/>
  <c r="F42" i="63"/>
  <c r="H42" i="63"/>
  <c r="A43" i="63"/>
  <c r="F32" i="63"/>
  <c r="G32" i="63" s="1"/>
  <c r="F33" i="63"/>
  <c r="G33" i="63" s="1"/>
  <c r="F34" i="63"/>
  <c r="G34" i="63" s="1"/>
  <c r="F35" i="63"/>
  <c r="G35" i="63" s="1"/>
  <c r="F36" i="63"/>
  <c r="G36" i="63" s="1"/>
  <c r="F37" i="63"/>
  <c r="G37" i="63" s="1"/>
  <c r="F38" i="63"/>
  <c r="G38" i="63" s="1"/>
  <c r="F39" i="63"/>
  <c r="G39" i="63" s="1"/>
  <c r="F40" i="63"/>
  <c r="G40" i="63" s="1"/>
  <c r="E41" i="63"/>
  <c r="E42" i="63"/>
  <c r="G42" i="63"/>
  <c r="C25" i="62"/>
  <c r="C29" i="62" s="1"/>
  <c r="F41" i="62"/>
  <c r="C28" i="62"/>
  <c r="C26" i="62"/>
  <c r="C27" i="62"/>
  <c r="A44" i="62"/>
  <c r="H43" i="62"/>
  <c r="F43" i="62"/>
  <c r="I43" i="62"/>
  <c r="G43" i="62"/>
  <c r="E43" i="62"/>
  <c r="F32" i="62"/>
  <c r="G32" i="62" s="1"/>
  <c r="H32" i="62"/>
  <c r="F33" i="62"/>
  <c r="G33" i="62" s="1"/>
  <c r="H33" i="62"/>
  <c r="F34" i="62"/>
  <c r="G34" i="62" s="1"/>
  <c r="H34" i="62"/>
  <c r="F35" i="62"/>
  <c r="G35" i="62" s="1"/>
  <c r="H35" i="62"/>
  <c r="F36" i="62"/>
  <c r="G36" i="62" s="1"/>
  <c r="H36" i="62"/>
  <c r="F37" i="62"/>
  <c r="G37" i="62" s="1"/>
  <c r="H37" i="62"/>
  <c r="F38" i="62"/>
  <c r="G38" i="62" s="1"/>
  <c r="H38" i="62"/>
  <c r="F39" i="62"/>
  <c r="G39" i="62" s="1"/>
  <c r="H39" i="62"/>
  <c r="F40" i="62"/>
  <c r="G40" i="62" s="1"/>
  <c r="H40" i="62"/>
  <c r="E41" i="62"/>
  <c r="G41" i="62"/>
  <c r="E42" i="62"/>
  <c r="I42" i="62"/>
  <c r="E32" i="62"/>
  <c r="E33" i="62"/>
  <c r="E34" i="62"/>
  <c r="E35" i="62"/>
  <c r="E36" i="62"/>
  <c r="E37" i="62"/>
  <c r="E38" i="62"/>
  <c r="E39" i="62"/>
  <c r="E40" i="62"/>
  <c r="F42" i="62"/>
  <c r="G42" i="62" s="1"/>
  <c r="H42" i="62"/>
  <c r="A42" i="61"/>
  <c r="A43" i="61" s="1"/>
  <c r="I41" i="61"/>
  <c r="H41" i="61"/>
  <c r="A40" i="61"/>
  <c r="I40" i="61" s="1"/>
  <c r="A39" i="61"/>
  <c r="I39" i="61" s="1"/>
  <c r="A38" i="61"/>
  <c r="I38" i="61" s="1"/>
  <c r="A37" i="61"/>
  <c r="I37" i="61" s="1"/>
  <c r="A36" i="61"/>
  <c r="I36" i="61" s="1"/>
  <c r="A35" i="61"/>
  <c r="I35" i="61" s="1"/>
  <c r="A34" i="61"/>
  <c r="I34" i="61" s="1"/>
  <c r="A33" i="61"/>
  <c r="I33" i="61" s="1"/>
  <c r="A32" i="61"/>
  <c r="I32" i="61" s="1"/>
  <c r="C22" i="61"/>
  <c r="C21" i="61"/>
  <c r="C20" i="61"/>
  <c r="C19" i="61"/>
  <c r="C18" i="61"/>
  <c r="C17" i="61"/>
  <c r="C14" i="61"/>
  <c r="C26" i="63" l="1"/>
  <c r="C27" i="63" s="1"/>
  <c r="I43" i="63"/>
  <c r="E43" i="63"/>
  <c r="A44" i="63"/>
  <c r="H43" i="63"/>
  <c r="F43" i="63"/>
  <c r="G43" i="63" s="1"/>
  <c r="A45" i="62"/>
  <c r="H44" i="62"/>
  <c r="F44" i="62"/>
  <c r="I44" i="62"/>
  <c r="G44" i="62"/>
  <c r="E44" i="62"/>
  <c r="C25" i="61"/>
  <c r="C29" i="61" s="1"/>
  <c r="C26" i="61" s="1"/>
  <c r="C27" i="61" s="1"/>
  <c r="A44" i="61"/>
  <c r="H43" i="61"/>
  <c r="I43" i="61"/>
  <c r="E43" i="61"/>
  <c r="F32" i="61"/>
  <c r="G32" i="61" s="1"/>
  <c r="H32" i="61"/>
  <c r="F33" i="61"/>
  <c r="G33" i="61" s="1"/>
  <c r="H33" i="61"/>
  <c r="F34" i="61"/>
  <c r="G34" i="61" s="1"/>
  <c r="H34" i="61"/>
  <c r="F35" i="61"/>
  <c r="G35" i="61" s="1"/>
  <c r="H35" i="61"/>
  <c r="F36" i="61"/>
  <c r="G36" i="61" s="1"/>
  <c r="H36" i="61"/>
  <c r="F37" i="61"/>
  <c r="G37" i="61" s="1"/>
  <c r="H37" i="61"/>
  <c r="F38" i="61"/>
  <c r="G38" i="61" s="1"/>
  <c r="H38" i="61"/>
  <c r="F39" i="61"/>
  <c r="G39" i="61" s="1"/>
  <c r="H39" i="61"/>
  <c r="F40" i="61"/>
  <c r="G40" i="61" s="1"/>
  <c r="H40" i="61"/>
  <c r="E41" i="61"/>
  <c r="E42" i="61"/>
  <c r="I42" i="61"/>
  <c r="E32" i="61"/>
  <c r="E33" i="61"/>
  <c r="E34" i="61"/>
  <c r="E35" i="61"/>
  <c r="E36" i="61"/>
  <c r="E37" i="61"/>
  <c r="E38" i="61"/>
  <c r="E39" i="61"/>
  <c r="E40" i="61"/>
  <c r="F42" i="61"/>
  <c r="G42" i="61" s="1"/>
  <c r="H42" i="61"/>
  <c r="I44" i="63" l="1"/>
  <c r="E44" i="63"/>
  <c r="A45" i="63"/>
  <c r="H44" i="63"/>
  <c r="F44" i="63"/>
  <c r="G44" i="63" s="1"/>
  <c r="A46" i="62"/>
  <c r="H45" i="62"/>
  <c r="F45" i="62"/>
  <c r="I45" i="62"/>
  <c r="G45" i="62"/>
  <c r="E45" i="62"/>
  <c r="F43" i="61"/>
  <c r="G43" i="61" s="1"/>
  <c r="C28" i="61"/>
  <c r="F41" i="61"/>
  <c r="G41" i="61" s="1"/>
  <c r="A45" i="61"/>
  <c r="H44" i="61"/>
  <c r="F44" i="61"/>
  <c r="G44" i="61" s="1"/>
  <c r="I44" i="61"/>
  <c r="E44" i="61"/>
  <c r="I45" i="63" l="1"/>
  <c r="E45" i="63"/>
  <c r="A46" i="63"/>
  <c r="H45" i="63"/>
  <c r="F45" i="63"/>
  <c r="G45" i="63" s="1"/>
  <c r="A47" i="62"/>
  <c r="H46" i="62"/>
  <c r="F46" i="62"/>
  <c r="G46" i="62" s="1"/>
  <c r="I46" i="62"/>
  <c r="E46" i="62"/>
  <c r="A46" i="61"/>
  <c r="H45" i="61"/>
  <c r="F45" i="61"/>
  <c r="G45" i="61" s="1"/>
  <c r="I45" i="61"/>
  <c r="E45" i="61"/>
  <c r="I46" i="63" l="1"/>
  <c r="E46" i="63"/>
  <c r="A47" i="63"/>
  <c r="H46" i="63"/>
  <c r="F46" i="63"/>
  <c r="G46" i="63" s="1"/>
  <c r="A48" i="62"/>
  <c r="H47" i="62"/>
  <c r="F47" i="62"/>
  <c r="G47" i="62" s="1"/>
  <c r="I47" i="62"/>
  <c r="E47" i="62"/>
  <c r="A47" i="61"/>
  <c r="H46" i="61"/>
  <c r="F46" i="61"/>
  <c r="G46" i="61" s="1"/>
  <c r="I46" i="61"/>
  <c r="E46" i="61"/>
  <c r="I47" i="63" l="1"/>
  <c r="E47" i="63"/>
  <c r="A48" i="63"/>
  <c r="H47" i="63"/>
  <c r="F47" i="63"/>
  <c r="G47" i="63" s="1"/>
  <c r="A49" i="62"/>
  <c r="H48" i="62"/>
  <c r="F48" i="62"/>
  <c r="I48" i="62"/>
  <c r="G48" i="62"/>
  <c r="E48" i="62"/>
  <c r="A48" i="61"/>
  <c r="H47" i="61"/>
  <c r="F47" i="61"/>
  <c r="G47" i="61" s="1"/>
  <c r="I47" i="61"/>
  <c r="E47" i="61"/>
  <c r="I48" i="63" l="1"/>
  <c r="E48" i="63"/>
  <c r="A49" i="63"/>
  <c r="H48" i="63"/>
  <c r="F48" i="63"/>
  <c r="G48" i="63" s="1"/>
  <c r="A50" i="62"/>
  <c r="H49" i="62"/>
  <c r="F49" i="62"/>
  <c r="G49" i="62" s="1"/>
  <c r="I49" i="62"/>
  <c r="E49" i="62"/>
  <c r="A49" i="61"/>
  <c r="H48" i="61"/>
  <c r="F48" i="61"/>
  <c r="G48" i="61" s="1"/>
  <c r="I48" i="61"/>
  <c r="E48" i="61"/>
  <c r="I49" i="63" l="1"/>
  <c r="E49" i="63"/>
  <c r="A50" i="63"/>
  <c r="H49" i="63"/>
  <c r="F49" i="63"/>
  <c r="G49" i="63" s="1"/>
  <c r="A51" i="62"/>
  <c r="H50" i="62"/>
  <c r="F50" i="62"/>
  <c r="I50" i="62"/>
  <c r="G50" i="62"/>
  <c r="E50" i="62"/>
  <c r="A50" i="61"/>
  <c r="H49" i="61"/>
  <c r="F49" i="61"/>
  <c r="G49" i="61" s="1"/>
  <c r="I49" i="61"/>
  <c r="E49" i="61"/>
  <c r="I50" i="63" l="1"/>
  <c r="E50" i="63"/>
  <c r="A51" i="63"/>
  <c r="H50" i="63"/>
  <c r="F50" i="63"/>
  <c r="G50" i="63" s="1"/>
  <c r="A52" i="62"/>
  <c r="H51" i="62"/>
  <c r="F51" i="62"/>
  <c r="G51" i="62" s="1"/>
  <c r="I51" i="62"/>
  <c r="E51" i="62"/>
  <c r="A51" i="61"/>
  <c r="H50" i="61"/>
  <c r="F50" i="61"/>
  <c r="G50" i="61" s="1"/>
  <c r="I50" i="61"/>
  <c r="E50" i="61"/>
  <c r="I51" i="63" l="1"/>
  <c r="E51" i="63"/>
  <c r="A52" i="63"/>
  <c r="H51" i="63"/>
  <c r="F51" i="63"/>
  <c r="G51" i="63" s="1"/>
  <c r="A53" i="62"/>
  <c r="H52" i="62"/>
  <c r="F52" i="62"/>
  <c r="G52" i="62" s="1"/>
  <c r="I52" i="62"/>
  <c r="E52" i="62"/>
  <c r="A52" i="61"/>
  <c r="H51" i="61"/>
  <c r="F51" i="61"/>
  <c r="G51" i="61" s="1"/>
  <c r="I51" i="61"/>
  <c r="E51" i="61"/>
  <c r="I52" i="63" l="1"/>
  <c r="E52" i="63"/>
  <c r="A53" i="63"/>
  <c r="H52" i="63"/>
  <c r="F52" i="63"/>
  <c r="G52" i="63" s="1"/>
  <c r="A54" i="62"/>
  <c r="H53" i="62"/>
  <c r="F53" i="62"/>
  <c r="I53" i="62"/>
  <c r="G53" i="62"/>
  <c r="E53" i="62"/>
  <c r="A53" i="61"/>
  <c r="H52" i="61"/>
  <c r="F52" i="61"/>
  <c r="G52" i="61" s="1"/>
  <c r="I52" i="61"/>
  <c r="E52" i="61"/>
  <c r="I53" i="63" l="1"/>
  <c r="E53" i="63"/>
  <c r="A54" i="63"/>
  <c r="H53" i="63"/>
  <c r="F53" i="63"/>
  <c r="G53" i="63" s="1"/>
  <c r="A55" i="62"/>
  <c r="H54" i="62"/>
  <c r="I54" i="62"/>
  <c r="F54" i="62"/>
  <c r="G54" i="62" s="1"/>
  <c r="E54" i="62"/>
  <c r="A54" i="61"/>
  <c r="H53" i="61"/>
  <c r="F53" i="61"/>
  <c r="G53" i="61" s="1"/>
  <c r="I53" i="61"/>
  <c r="E53" i="61"/>
  <c r="I54" i="63" l="1"/>
  <c r="E54" i="63"/>
  <c r="A55" i="63"/>
  <c r="H54" i="63"/>
  <c r="F54" i="63"/>
  <c r="G54" i="63" s="1"/>
  <c r="A56" i="62"/>
  <c r="H55" i="62"/>
  <c r="F55" i="62"/>
  <c r="I55" i="62"/>
  <c r="G55" i="62"/>
  <c r="E55" i="62"/>
  <c r="I54" i="61"/>
  <c r="A55" i="61"/>
  <c r="H54" i="61"/>
  <c r="F54" i="61"/>
  <c r="G54" i="61" s="1"/>
  <c r="E54" i="61"/>
  <c r="I55" i="63" l="1"/>
  <c r="E55" i="63"/>
  <c r="A56" i="63"/>
  <c r="H55" i="63"/>
  <c r="F55" i="63"/>
  <c r="G55" i="63" s="1"/>
  <c r="A57" i="62"/>
  <c r="H56" i="62"/>
  <c r="F56" i="62"/>
  <c r="G56" i="62" s="1"/>
  <c r="I56" i="62"/>
  <c r="E56" i="62"/>
  <c r="I55" i="61"/>
  <c r="E55" i="61"/>
  <c r="A56" i="61"/>
  <c r="H55" i="61"/>
  <c r="F55" i="61"/>
  <c r="G55" i="61" s="1"/>
  <c r="I56" i="63" l="1"/>
  <c r="E56" i="63"/>
  <c r="A57" i="63"/>
  <c r="H56" i="63"/>
  <c r="F56" i="63"/>
  <c r="G56" i="63" s="1"/>
  <c r="A58" i="62"/>
  <c r="H57" i="62"/>
  <c r="F57" i="62"/>
  <c r="I57" i="62"/>
  <c r="G57" i="62"/>
  <c r="E57" i="62"/>
  <c r="I56" i="61"/>
  <c r="E56" i="61"/>
  <c r="A57" i="61"/>
  <c r="H56" i="61"/>
  <c r="F56" i="61"/>
  <c r="G56" i="61" s="1"/>
  <c r="I57" i="63" l="1"/>
  <c r="E57" i="63"/>
  <c r="A58" i="63"/>
  <c r="H57" i="63"/>
  <c r="F57" i="63"/>
  <c r="G57" i="63" s="1"/>
  <c r="A59" i="62"/>
  <c r="H58" i="62"/>
  <c r="F58" i="62"/>
  <c r="G58" i="62" s="1"/>
  <c r="I58" i="62"/>
  <c r="E58" i="62"/>
  <c r="I57" i="61"/>
  <c r="E57" i="61"/>
  <c r="A58" i="61"/>
  <c r="H57" i="61"/>
  <c r="F57" i="61"/>
  <c r="G57" i="61" s="1"/>
  <c r="I58" i="63" l="1"/>
  <c r="E58" i="63"/>
  <c r="A59" i="63"/>
  <c r="H58" i="63"/>
  <c r="F58" i="63"/>
  <c r="G58" i="63" s="1"/>
  <c r="A60" i="62"/>
  <c r="H59" i="62"/>
  <c r="F59" i="62"/>
  <c r="G59" i="62" s="1"/>
  <c r="I59" i="62"/>
  <c r="E59" i="62"/>
  <c r="I58" i="61"/>
  <c r="E58" i="61"/>
  <c r="A59" i="61"/>
  <c r="H58" i="61"/>
  <c r="F58" i="61"/>
  <c r="G58" i="61" s="1"/>
  <c r="I59" i="63" l="1"/>
  <c r="E59" i="63"/>
  <c r="A60" i="63"/>
  <c r="H59" i="63"/>
  <c r="F59" i="63"/>
  <c r="G59" i="63" s="1"/>
  <c r="A61" i="62"/>
  <c r="H60" i="62"/>
  <c r="F60" i="62"/>
  <c r="G60" i="62" s="1"/>
  <c r="I60" i="62"/>
  <c r="E60" i="62"/>
  <c r="I59" i="61"/>
  <c r="E59" i="61"/>
  <c r="A60" i="61"/>
  <c r="H59" i="61"/>
  <c r="F59" i="61"/>
  <c r="G59" i="61" s="1"/>
  <c r="I60" i="63" l="1"/>
  <c r="E60" i="63"/>
  <c r="A61" i="63"/>
  <c r="H60" i="63"/>
  <c r="F60" i="63"/>
  <c r="G60" i="63" s="1"/>
  <c r="A62" i="62"/>
  <c r="H61" i="62"/>
  <c r="F61" i="62"/>
  <c r="G61" i="62" s="1"/>
  <c r="I61" i="62"/>
  <c r="E61" i="62"/>
  <c r="I60" i="61"/>
  <c r="E60" i="61"/>
  <c r="A61" i="61"/>
  <c r="H60" i="61"/>
  <c r="F60" i="61"/>
  <c r="G60" i="61" s="1"/>
  <c r="I61" i="63" l="1"/>
  <c r="E61" i="63"/>
  <c r="A62" i="63"/>
  <c r="H61" i="63"/>
  <c r="F61" i="63"/>
  <c r="G61" i="63" s="1"/>
  <c r="A63" i="62"/>
  <c r="H62" i="62"/>
  <c r="F62" i="62"/>
  <c r="G62" i="62" s="1"/>
  <c r="I62" i="62"/>
  <c r="E62" i="62"/>
  <c r="I61" i="61"/>
  <c r="E61" i="61"/>
  <c r="A62" i="61"/>
  <c r="H61" i="61"/>
  <c r="F61" i="61"/>
  <c r="G61" i="61" s="1"/>
  <c r="I62" i="63" l="1"/>
  <c r="E62" i="63"/>
  <c r="A63" i="63"/>
  <c r="H62" i="63"/>
  <c r="F62" i="63"/>
  <c r="G62" i="63" s="1"/>
  <c r="A64" i="62"/>
  <c r="H63" i="62"/>
  <c r="F63" i="62"/>
  <c r="G63" i="62" s="1"/>
  <c r="I63" i="62"/>
  <c r="E63" i="62"/>
  <c r="I62" i="61"/>
  <c r="E62" i="61"/>
  <c r="A63" i="61"/>
  <c r="H62" i="61"/>
  <c r="F62" i="61"/>
  <c r="G62" i="61" s="1"/>
  <c r="I63" i="63" l="1"/>
  <c r="E63" i="63"/>
  <c r="A64" i="63"/>
  <c r="H63" i="63"/>
  <c r="F63" i="63"/>
  <c r="G63" i="63" s="1"/>
  <c r="A65" i="62"/>
  <c r="H64" i="62"/>
  <c r="F64" i="62"/>
  <c r="G64" i="62" s="1"/>
  <c r="I64" i="62"/>
  <c r="E64" i="62"/>
  <c r="I63" i="61"/>
  <c r="E63" i="61"/>
  <c r="A64" i="61"/>
  <c r="H63" i="61"/>
  <c r="F63" i="61"/>
  <c r="G63" i="61" s="1"/>
  <c r="I64" i="63" l="1"/>
  <c r="E64" i="63"/>
  <c r="A65" i="63"/>
  <c r="H64" i="63"/>
  <c r="F64" i="63"/>
  <c r="G64" i="63" s="1"/>
  <c r="A66" i="62"/>
  <c r="H65" i="62"/>
  <c r="F65" i="62"/>
  <c r="G65" i="62" s="1"/>
  <c r="I65" i="62"/>
  <c r="E65" i="62"/>
  <c r="I64" i="61"/>
  <c r="E64" i="61"/>
  <c r="A65" i="61"/>
  <c r="H64" i="61"/>
  <c r="F64" i="61"/>
  <c r="G64" i="61" s="1"/>
  <c r="I65" i="63" l="1"/>
  <c r="A66" i="63"/>
  <c r="H65" i="63"/>
  <c r="E65" i="63"/>
  <c r="F65" i="63"/>
  <c r="G65" i="63" s="1"/>
  <c r="A67" i="62"/>
  <c r="H66" i="62"/>
  <c r="F66" i="62"/>
  <c r="G66" i="62" s="1"/>
  <c r="I66" i="62"/>
  <c r="E66" i="62"/>
  <c r="I65" i="61"/>
  <c r="E65" i="61"/>
  <c r="A66" i="61"/>
  <c r="H65" i="61"/>
  <c r="F65" i="61"/>
  <c r="G65" i="61" s="1"/>
  <c r="I66" i="63" l="1"/>
  <c r="E66" i="63"/>
  <c r="A67" i="63"/>
  <c r="H66" i="63"/>
  <c r="F66" i="63"/>
  <c r="G66" i="63" s="1"/>
  <c r="A68" i="62"/>
  <c r="H67" i="62"/>
  <c r="F67" i="62"/>
  <c r="G67" i="62" s="1"/>
  <c r="I67" i="62"/>
  <c r="E67" i="62"/>
  <c r="I66" i="61"/>
  <c r="E66" i="61"/>
  <c r="A67" i="61"/>
  <c r="H66" i="61"/>
  <c r="F66" i="61"/>
  <c r="G66" i="61" s="1"/>
  <c r="I67" i="63" l="1"/>
  <c r="E67" i="63"/>
  <c r="A68" i="63"/>
  <c r="H67" i="63"/>
  <c r="F67" i="63"/>
  <c r="G67" i="63" s="1"/>
  <c r="A69" i="62"/>
  <c r="H68" i="62"/>
  <c r="F68" i="62"/>
  <c r="G68" i="62" s="1"/>
  <c r="I68" i="62"/>
  <c r="E68" i="62"/>
  <c r="I67" i="61"/>
  <c r="E67" i="61"/>
  <c r="A68" i="61"/>
  <c r="H67" i="61"/>
  <c r="F67" i="61"/>
  <c r="G67" i="61" s="1"/>
  <c r="I68" i="63" l="1"/>
  <c r="E68" i="63"/>
  <c r="A69" i="63"/>
  <c r="H68" i="63"/>
  <c r="F68" i="63"/>
  <c r="G68" i="63" s="1"/>
  <c r="A70" i="62"/>
  <c r="H69" i="62"/>
  <c r="F69" i="62"/>
  <c r="G69" i="62" s="1"/>
  <c r="I69" i="62"/>
  <c r="E69" i="62"/>
  <c r="I68" i="61"/>
  <c r="E68" i="61"/>
  <c r="A69" i="61"/>
  <c r="H68" i="61"/>
  <c r="F68" i="61"/>
  <c r="G68" i="61" s="1"/>
  <c r="I69" i="63" l="1"/>
  <c r="E69" i="63"/>
  <c r="A70" i="63"/>
  <c r="H69" i="63"/>
  <c r="F69" i="63"/>
  <c r="G69" i="63" s="1"/>
  <c r="A71" i="62"/>
  <c r="H70" i="62"/>
  <c r="F70" i="62"/>
  <c r="G70" i="62" s="1"/>
  <c r="I70" i="62"/>
  <c r="E70" i="62"/>
  <c r="I69" i="61"/>
  <c r="E69" i="61"/>
  <c r="A70" i="61"/>
  <c r="H69" i="61"/>
  <c r="F69" i="61"/>
  <c r="G69" i="61" s="1"/>
  <c r="I70" i="63" l="1"/>
  <c r="E70" i="63"/>
  <c r="A71" i="63"/>
  <c r="H70" i="63"/>
  <c r="F70" i="63"/>
  <c r="G70" i="63" s="1"/>
  <c r="A72" i="62"/>
  <c r="H71" i="62"/>
  <c r="F71" i="62"/>
  <c r="G71" i="62" s="1"/>
  <c r="I71" i="62"/>
  <c r="E71" i="62"/>
  <c r="I70" i="61"/>
  <c r="E70" i="61"/>
  <c r="A71" i="61"/>
  <c r="H70" i="61"/>
  <c r="F70" i="61"/>
  <c r="G70" i="61" s="1"/>
  <c r="I71" i="63" l="1"/>
  <c r="E71" i="63"/>
  <c r="A72" i="63"/>
  <c r="H71" i="63"/>
  <c r="F71" i="63"/>
  <c r="G71" i="63" s="1"/>
  <c r="A73" i="62"/>
  <c r="H72" i="62"/>
  <c r="F72" i="62"/>
  <c r="G72" i="62" s="1"/>
  <c r="I72" i="62"/>
  <c r="E72" i="62"/>
  <c r="I71" i="61"/>
  <c r="E71" i="61"/>
  <c r="A72" i="61"/>
  <c r="H71" i="61"/>
  <c r="F71" i="61"/>
  <c r="G71" i="61" s="1"/>
  <c r="I72" i="63" l="1"/>
  <c r="E72" i="63"/>
  <c r="A73" i="63"/>
  <c r="H72" i="63"/>
  <c r="F72" i="63"/>
  <c r="G72" i="63" s="1"/>
  <c r="A74" i="62"/>
  <c r="H73" i="62"/>
  <c r="F73" i="62"/>
  <c r="G73" i="62" s="1"/>
  <c r="I73" i="62"/>
  <c r="E73" i="62"/>
  <c r="I72" i="61"/>
  <c r="E72" i="61"/>
  <c r="A73" i="61"/>
  <c r="H72" i="61"/>
  <c r="F72" i="61"/>
  <c r="G72" i="61" s="1"/>
  <c r="I73" i="63" l="1"/>
  <c r="E73" i="63"/>
  <c r="A74" i="63"/>
  <c r="H73" i="63"/>
  <c r="F73" i="63"/>
  <c r="G73" i="63" s="1"/>
  <c r="A75" i="62"/>
  <c r="H74" i="62"/>
  <c r="F74" i="62"/>
  <c r="G74" i="62" s="1"/>
  <c r="I74" i="62"/>
  <c r="E74" i="62"/>
  <c r="I73" i="61"/>
  <c r="E73" i="61"/>
  <c r="A74" i="61"/>
  <c r="H73" i="61"/>
  <c r="F73" i="61"/>
  <c r="G73" i="61" s="1"/>
  <c r="I74" i="63" l="1"/>
  <c r="E74" i="63"/>
  <c r="A75" i="63"/>
  <c r="H74" i="63"/>
  <c r="F74" i="63"/>
  <c r="G74" i="63" s="1"/>
  <c r="A76" i="62"/>
  <c r="H75" i="62"/>
  <c r="F75" i="62"/>
  <c r="G75" i="62" s="1"/>
  <c r="I75" i="62"/>
  <c r="E75" i="62"/>
  <c r="I74" i="61"/>
  <c r="E74" i="61"/>
  <c r="A75" i="61"/>
  <c r="H74" i="61"/>
  <c r="F74" i="61"/>
  <c r="G74" i="61" s="1"/>
  <c r="I75" i="63" l="1"/>
  <c r="E75" i="63"/>
  <c r="A76" i="63"/>
  <c r="H75" i="63"/>
  <c r="F75" i="63"/>
  <c r="G75" i="63" s="1"/>
  <c r="A77" i="62"/>
  <c r="H76" i="62"/>
  <c r="F76" i="62"/>
  <c r="G76" i="62" s="1"/>
  <c r="I76" i="62"/>
  <c r="E76" i="62"/>
  <c r="I75" i="61"/>
  <c r="E75" i="61"/>
  <c r="A76" i="61"/>
  <c r="H75" i="61"/>
  <c r="F75" i="61"/>
  <c r="G75" i="61" s="1"/>
  <c r="I76" i="63" l="1"/>
  <c r="E76" i="63"/>
  <c r="A77" i="63"/>
  <c r="H76" i="63"/>
  <c r="F76" i="63"/>
  <c r="G76" i="63" s="1"/>
  <c r="A78" i="62"/>
  <c r="H77" i="62"/>
  <c r="F77" i="62"/>
  <c r="G77" i="62" s="1"/>
  <c r="I77" i="62"/>
  <c r="E77" i="62"/>
  <c r="I76" i="61"/>
  <c r="E76" i="61"/>
  <c r="A77" i="61"/>
  <c r="H76" i="61"/>
  <c r="F76" i="61"/>
  <c r="G76" i="61" s="1"/>
  <c r="I77" i="63" l="1"/>
  <c r="E77" i="63"/>
  <c r="A78" i="63"/>
  <c r="H77" i="63"/>
  <c r="F77" i="63"/>
  <c r="G77" i="63" s="1"/>
  <c r="A79" i="62"/>
  <c r="H78" i="62"/>
  <c r="F78" i="62"/>
  <c r="G78" i="62" s="1"/>
  <c r="I78" i="62"/>
  <c r="E78" i="62"/>
  <c r="I77" i="61"/>
  <c r="E77" i="61"/>
  <c r="A78" i="61"/>
  <c r="H77" i="61"/>
  <c r="F77" i="61"/>
  <c r="G77" i="61" s="1"/>
  <c r="I78" i="63" l="1"/>
  <c r="E78" i="63"/>
  <c r="A79" i="63"/>
  <c r="H78" i="63"/>
  <c r="F78" i="63"/>
  <c r="G78" i="63" s="1"/>
  <c r="A80" i="62"/>
  <c r="H79" i="62"/>
  <c r="F79" i="62"/>
  <c r="G79" i="62" s="1"/>
  <c r="I79" i="62"/>
  <c r="E79" i="62"/>
  <c r="I78" i="61"/>
  <c r="E78" i="61"/>
  <c r="A79" i="61"/>
  <c r="H78" i="61"/>
  <c r="F78" i="61"/>
  <c r="G78" i="61" s="1"/>
  <c r="I79" i="63" l="1"/>
  <c r="E79" i="63"/>
  <c r="A80" i="63"/>
  <c r="H79" i="63"/>
  <c r="F79" i="63"/>
  <c r="G79" i="63" s="1"/>
  <c r="A81" i="62"/>
  <c r="H80" i="62"/>
  <c r="F80" i="62"/>
  <c r="G80" i="62" s="1"/>
  <c r="I80" i="62"/>
  <c r="E80" i="62"/>
  <c r="I79" i="61"/>
  <c r="E79" i="61"/>
  <c r="A80" i="61"/>
  <c r="H79" i="61"/>
  <c r="F79" i="61"/>
  <c r="G79" i="61" s="1"/>
  <c r="I80" i="63" l="1"/>
  <c r="E80" i="63"/>
  <c r="A81" i="63"/>
  <c r="H80" i="63"/>
  <c r="F80" i="63"/>
  <c r="G80" i="63" s="1"/>
  <c r="A82" i="62"/>
  <c r="H81" i="62"/>
  <c r="F81" i="62"/>
  <c r="G81" i="62" s="1"/>
  <c r="I81" i="62"/>
  <c r="E81" i="62"/>
  <c r="I80" i="61"/>
  <c r="E80" i="61"/>
  <c r="A81" i="61"/>
  <c r="H80" i="61"/>
  <c r="F80" i="61"/>
  <c r="G80" i="61" s="1"/>
  <c r="I81" i="63" l="1"/>
  <c r="E81" i="63"/>
  <c r="A82" i="63"/>
  <c r="H81" i="63"/>
  <c r="F81" i="63"/>
  <c r="G81" i="63" s="1"/>
  <c r="A83" i="62"/>
  <c r="H82" i="62"/>
  <c r="F82" i="62"/>
  <c r="G82" i="62" s="1"/>
  <c r="I82" i="62"/>
  <c r="E82" i="62"/>
  <c r="I81" i="61"/>
  <c r="E81" i="61"/>
  <c r="A82" i="61"/>
  <c r="H81" i="61"/>
  <c r="F81" i="61"/>
  <c r="G81" i="61" s="1"/>
  <c r="I82" i="63" l="1"/>
  <c r="E82" i="63"/>
  <c r="A83" i="63"/>
  <c r="H82" i="63"/>
  <c r="F82" i="63"/>
  <c r="G82" i="63" s="1"/>
  <c r="A84" i="62"/>
  <c r="H83" i="62"/>
  <c r="F83" i="62"/>
  <c r="G83" i="62" s="1"/>
  <c r="I83" i="62"/>
  <c r="E83" i="62"/>
  <c r="I82" i="61"/>
  <c r="E82" i="61"/>
  <c r="A83" i="61"/>
  <c r="H82" i="61"/>
  <c r="F82" i="61"/>
  <c r="G82" i="61" s="1"/>
  <c r="I83" i="63" l="1"/>
  <c r="E83" i="63"/>
  <c r="A84" i="63"/>
  <c r="H83" i="63"/>
  <c r="F83" i="63"/>
  <c r="G83" i="63" s="1"/>
  <c r="A85" i="62"/>
  <c r="H84" i="62"/>
  <c r="F84" i="62"/>
  <c r="G84" i="62" s="1"/>
  <c r="I84" i="62"/>
  <c r="E84" i="62"/>
  <c r="I83" i="61"/>
  <c r="E83" i="61"/>
  <c r="A84" i="61"/>
  <c r="H83" i="61"/>
  <c r="F83" i="61"/>
  <c r="G83" i="61" s="1"/>
  <c r="I84" i="63" l="1"/>
  <c r="E84" i="63"/>
  <c r="A85" i="63"/>
  <c r="H84" i="63"/>
  <c r="F84" i="63"/>
  <c r="G84" i="63" s="1"/>
  <c r="A86" i="62"/>
  <c r="H85" i="62"/>
  <c r="F85" i="62"/>
  <c r="I85" i="62"/>
  <c r="G85" i="62"/>
  <c r="E85" i="62"/>
  <c r="I84" i="61"/>
  <c r="E84" i="61"/>
  <c r="A85" i="61"/>
  <c r="H84" i="61"/>
  <c r="F84" i="61"/>
  <c r="G84" i="61" s="1"/>
  <c r="I85" i="63" l="1"/>
  <c r="E85" i="63"/>
  <c r="A86" i="63"/>
  <c r="H85" i="63"/>
  <c r="F85" i="63"/>
  <c r="G85" i="63" s="1"/>
  <c r="A87" i="62"/>
  <c r="H86" i="62"/>
  <c r="F86" i="62"/>
  <c r="G86" i="62" s="1"/>
  <c r="I86" i="62"/>
  <c r="E86" i="62"/>
  <c r="I85" i="61"/>
  <c r="E85" i="61"/>
  <c r="A86" i="61"/>
  <c r="H85" i="61"/>
  <c r="F85" i="61"/>
  <c r="G85" i="61" s="1"/>
  <c r="I86" i="63" l="1"/>
  <c r="E86" i="63"/>
  <c r="A87" i="63"/>
  <c r="H86" i="63"/>
  <c r="F86" i="63"/>
  <c r="G86" i="63" s="1"/>
  <c r="A88" i="62"/>
  <c r="H87" i="62"/>
  <c r="F87" i="62"/>
  <c r="G87" i="62" s="1"/>
  <c r="I87" i="62"/>
  <c r="E87" i="62"/>
  <c r="I86" i="61"/>
  <c r="E86" i="61"/>
  <c r="A87" i="61"/>
  <c r="H86" i="61"/>
  <c r="F86" i="61"/>
  <c r="G86" i="61" s="1"/>
  <c r="I87" i="63" l="1"/>
  <c r="E87" i="63"/>
  <c r="A88" i="63"/>
  <c r="H87" i="63"/>
  <c r="F87" i="63"/>
  <c r="G87" i="63" s="1"/>
  <c r="A89" i="62"/>
  <c r="H88" i="62"/>
  <c r="F88" i="62"/>
  <c r="G88" i="62" s="1"/>
  <c r="I88" i="62"/>
  <c r="E88" i="62"/>
  <c r="I87" i="61"/>
  <c r="E87" i="61"/>
  <c r="A88" i="61"/>
  <c r="H87" i="61"/>
  <c r="F87" i="61"/>
  <c r="G87" i="61" s="1"/>
  <c r="I88" i="63" l="1"/>
  <c r="E88" i="63"/>
  <c r="A89" i="63"/>
  <c r="H88" i="63"/>
  <c r="F88" i="63"/>
  <c r="G88" i="63" s="1"/>
  <c r="A90" i="62"/>
  <c r="H89" i="62"/>
  <c r="F89" i="62"/>
  <c r="G89" i="62" s="1"/>
  <c r="I89" i="62"/>
  <c r="E89" i="62"/>
  <c r="I88" i="61"/>
  <c r="E88" i="61"/>
  <c r="A89" i="61"/>
  <c r="H88" i="61"/>
  <c r="F88" i="61"/>
  <c r="G88" i="61" s="1"/>
  <c r="I89" i="63" l="1"/>
  <c r="E89" i="63"/>
  <c r="A90" i="63"/>
  <c r="H89" i="63"/>
  <c r="F89" i="63"/>
  <c r="G89" i="63" s="1"/>
  <c r="A91" i="62"/>
  <c r="H90" i="62"/>
  <c r="F90" i="62"/>
  <c r="G90" i="62" s="1"/>
  <c r="I90" i="62"/>
  <c r="E90" i="62"/>
  <c r="I89" i="61"/>
  <c r="E89" i="61"/>
  <c r="A90" i="61"/>
  <c r="H89" i="61"/>
  <c r="F89" i="61"/>
  <c r="G89" i="61" s="1"/>
  <c r="I90" i="63" l="1"/>
  <c r="E90" i="63"/>
  <c r="A91" i="63"/>
  <c r="H90" i="63"/>
  <c r="F90" i="63"/>
  <c r="G90" i="63" s="1"/>
  <c r="A92" i="62"/>
  <c r="H91" i="62"/>
  <c r="F91" i="62"/>
  <c r="G91" i="62" s="1"/>
  <c r="I91" i="62"/>
  <c r="E91" i="62"/>
  <c r="I90" i="61"/>
  <c r="E90" i="61"/>
  <c r="A91" i="61"/>
  <c r="H90" i="61"/>
  <c r="F90" i="61"/>
  <c r="G90" i="61" s="1"/>
  <c r="I91" i="63" l="1"/>
  <c r="E91" i="63"/>
  <c r="A92" i="63"/>
  <c r="H91" i="63"/>
  <c r="F91" i="63"/>
  <c r="G91" i="63" s="1"/>
  <c r="A93" i="62"/>
  <c r="H92" i="62"/>
  <c r="F92" i="62"/>
  <c r="G92" i="62" s="1"/>
  <c r="I92" i="62"/>
  <c r="E92" i="62"/>
  <c r="I91" i="61"/>
  <c r="E91" i="61"/>
  <c r="A92" i="61"/>
  <c r="H91" i="61"/>
  <c r="F91" i="61"/>
  <c r="G91" i="61" s="1"/>
  <c r="I92" i="63" l="1"/>
  <c r="E92" i="63"/>
  <c r="A93" i="63"/>
  <c r="H92" i="63"/>
  <c r="F92" i="63"/>
  <c r="G92" i="63" s="1"/>
  <c r="A94" i="62"/>
  <c r="H93" i="62"/>
  <c r="F93" i="62"/>
  <c r="G93" i="62" s="1"/>
  <c r="I93" i="62"/>
  <c r="E93" i="62"/>
  <c r="I92" i="61"/>
  <c r="E92" i="61"/>
  <c r="A93" i="61"/>
  <c r="H92" i="61"/>
  <c r="F92" i="61"/>
  <c r="G92" i="61" s="1"/>
  <c r="I93" i="63" l="1"/>
  <c r="E93" i="63"/>
  <c r="A94" i="63"/>
  <c r="H93" i="63"/>
  <c r="F93" i="63"/>
  <c r="G93" i="63" s="1"/>
  <c r="A95" i="62"/>
  <c r="H94" i="62"/>
  <c r="F94" i="62"/>
  <c r="G94" i="62" s="1"/>
  <c r="I94" i="62"/>
  <c r="E94" i="62"/>
  <c r="I93" i="61"/>
  <c r="E93" i="61"/>
  <c r="A94" i="61"/>
  <c r="H93" i="61"/>
  <c r="F93" i="61"/>
  <c r="G93" i="61" s="1"/>
  <c r="I94" i="63" l="1"/>
  <c r="E94" i="63"/>
  <c r="A95" i="63"/>
  <c r="H94" i="63"/>
  <c r="F94" i="63"/>
  <c r="G94" i="63" s="1"/>
  <c r="A96" i="62"/>
  <c r="H95" i="62"/>
  <c r="F95" i="62"/>
  <c r="G95" i="62" s="1"/>
  <c r="I95" i="62"/>
  <c r="E95" i="62"/>
  <c r="I94" i="61"/>
  <c r="E94" i="61"/>
  <c r="A95" i="61"/>
  <c r="H94" i="61"/>
  <c r="F94" i="61"/>
  <c r="G94" i="61" s="1"/>
  <c r="I95" i="63" l="1"/>
  <c r="E95" i="63"/>
  <c r="A96" i="63"/>
  <c r="H95" i="63"/>
  <c r="F95" i="63"/>
  <c r="G95" i="63" s="1"/>
  <c r="A97" i="62"/>
  <c r="H96" i="62"/>
  <c r="F96" i="62"/>
  <c r="G96" i="62" s="1"/>
  <c r="I96" i="62"/>
  <c r="E96" i="62"/>
  <c r="I95" i="61"/>
  <c r="E95" i="61"/>
  <c r="A96" i="61"/>
  <c r="H95" i="61"/>
  <c r="F95" i="61"/>
  <c r="G95" i="61" s="1"/>
  <c r="I96" i="63" l="1"/>
  <c r="E96" i="63"/>
  <c r="A97" i="63"/>
  <c r="H96" i="63"/>
  <c r="F96" i="63"/>
  <c r="G96" i="63" s="1"/>
  <c r="A98" i="62"/>
  <c r="H97" i="62"/>
  <c r="F97" i="62"/>
  <c r="G97" i="62" s="1"/>
  <c r="I97" i="62"/>
  <c r="E97" i="62"/>
  <c r="I96" i="61"/>
  <c r="E96" i="61"/>
  <c r="A97" i="61"/>
  <c r="H96" i="61"/>
  <c r="F96" i="61"/>
  <c r="G96" i="61" s="1"/>
  <c r="I97" i="63" l="1"/>
  <c r="E97" i="63"/>
  <c r="A98" i="63"/>
  <c r="H97" i="63"/>
  <c r="F97" i="63"/>
  <c r="G97" i="63" s="1"/>
  <c r="A99" i="62"/>
  <c r="H98" i="62"/>
  <c r="F98" i="62"/>
  <c r="G98" i="62" s="1"/>
  <c r="I98" i="62"/>
  <c r="E98" i="62"/>
  <c r="I97" i="61"/>
  <c r="E97" i="61"/>
  <c r="A98" i="61"/>
  <c r="H97" i="61"/>
  <c r="F97" i="61"/>
  <c r="G97" i="61" s="1"/>
  <c r="I98" i="63" l="1"/>
  <c r="E98" i="63"/>
  <c r="A99" i="63"/>
  <c r="H98" i="63"/>
  <c r="F98" i="63"/>
  <c r="G98" i="63" s="1"/>
  <c r="A100" i="62"/>
  <c r="H99" i="62"/>
  <c r="F99" i="62"/>
  <c r="G99" i="62" s="1"/>
  <c r="I99" i="62"/>
  <c r="E99" i="62"/>
  <c r="I98" i="61"/>
  <c r="E98" i="61"/>
  <c r="A99" i="61"/>
  <c r="H98" i="61"/>
  <c r="F98" i="61"/>
  <c r="G98" i="61" s="1"/>
  <c r="I99" i="63" l="1"/>
  <c r="E99" i="63"/>
  <c r="A100" i="63"/>
  <c r="H99" i="63"/>
  <c r="F99" i="63"/>
  <c r="G99" i="63" s="1"/>
  <c r="A101" i="62"/>
  <c r="H100" i="62"/>
  <c r="F100" i="62"/>
  <c r="I100" i="62"/>
  <c r="G100" i="62"/>
  <c r="E100" i="62"/>
  <c r="I99" i="61"/>
  <c r="E99" i="61"/>
  <c r="A100" i="61"/>
  <c r="H99" i="61"/>
  <c r="F99" i="61"/>
  <c r="G99" i="61" s="1"/>
  <c r="I100" i="63" l="1"/>
  <c r="E100" i="63"/>
  <c r="A101" i="63"/>
  <c r="H100" i="63"/>
  <c r="F100" i="63"/>
  <c r="G100" i="63" s="1"/>
  <c r="A102" i="62"/>
  <c r="H101" i="62"/>
  <c r="F101" i="62"/>
  <c r="G101" i="62" s="1"/>
  <c r="I101" i="62"/>
  <c r="E101" i="62"/>
  <c r="I100" i="61"/>
  <c r="E100" i="61"/>
  <c r="A101" i="61"/>
  <c r="H100" i="61"/>
  <c r="F100" i="61"/>
  <c r="G100" i="61" s="1"/>
  <c r="I101" i="63" l="1"/>
  <c r="E101" i="63"/>
  <c r="A102" i="63"/>
  <c r="H101" i="63"/>
  <c r="F101" i="63"/>
  <c r="G101" i="63" s="1"/>
  <c r="A103" i="62"/>
  <c r="H102" i="62"/>
  <c r="F102" i="62"/>
  <c r="G102" i="62" s="1"/>
  <c r="I102" i="62"/>
  <c r="E102" i="62"/>
  <c r="I101" i="61"/>
  <c r="E101" i="61"/>
  <c r="A102" i="61"/>
  <c r="H101" i="61"/>
  <c r="F101" i="61"/>
  <c r="G101" i="61" s="1"/>
  <c r="I102" i="63" l="1"/>
  <c r="E102" i="63"/>
  <c r="A103" i="63"/>
  <c r="H102" i="63"/>
  <c r="F102" i="63"/>
  <c r="G102" i="63" s="1"/>
  <c r="A104" i="62"/>
  <c r="H103" i="62"/>
  <c r="F103" i="62"/>
  <c r="I103" i="62"/>
  <c r="G103" i="62"/>
  <c r="E103" i="62"/>
  <c r="I102" i="61"/>
  <c r="E102" i="61"/>
  <c r="A103" i="61"/>
  <c r="H102" i="61"/>
  <c r="F102" i="61"/>
  <c r="G102" i="61" s="1"/>
  <c r="I103" i="63" l="1"/>
  <c r="E103" i="63"/>
  <c r="A104" i="63"/>
  <c r="H103" i="63"/>
  <c r="F103" i="63"/>
  <c r="G103" i="63" s="1"/>
  <c r="A105" i="62"/>
  <c r="H104" i="62"/>
  <c r="F104" i="62"/>
  <c r="G104" i="62" s="1"/>
  <c r="I104" i="62"/>
  <c r="E104" i="62"/>
  <c r="I103" i="61"/>
  <c r="E103" i="61"/>
  <c r="A104" i="61"/>
  <c r="H103" i="61"/>
  <c r="F103" i="61"/>
  <c r="G103" i="61" s="1"/>
  <c r="I104" i="63" l="1"/>
  <c r="E104" i="63"/>
  <c r="A105" i="63"/>
  <c r="H104" i="63"/>
  <c r="F104" i="63"/>
  <c r="G104" i="63" s="1"/>
  <c r="A106" i="62"/>
  <c r="H105" i="62"/>
  <c r="F105" i="62"/>
  <c r="G105" i="62" s="1"/>
  <c r="I105" i="62"/>
  <c r="E105" i="62"/>
  <c r="I104" i="61"/>
  <c r="E104" i="61"/>
  <c r="A105" i="61"/>
  <c r="H104" i="61"/>
  <c r="F104" i="61"/>
  <c r="G104" i="61" s="1"/>
  <c r="I105" i="63" l="1"/>
  <c r="E105" i="63"/>
  <c r="A106" i="63"/>
  <c r="H105" i="63"/>
  <c r="F105" i="63"/>
  <c r="G105" i="63" s="1"/>
  <c r="A107" i="62"/>
  <c r="H106" i="62"/>
  <c r="F106" i="62"/>
  <c r="G106" i="62" s="1"/>
  <c r="I106" i="62"/>
  <c r="E106" i="62"/>
  <c r="I105" i="61"/>
  <c r="E105" i="61"/>
  <c r="A106" i="61"/>
  <c r="H105" i="61"/>
  <c r="F105" i="61"/>
  <c r="G105" i="61" s="1"/>
  <c r="I106" i="63" l="1"/>
  <c r="E106" i="63"/>
  <c r="A107" i="63"/>
  <c r="H106" i="63"/>
  <c r="F106" i="63"/>
  <c r="G106" i="63" s="1"/>
  <c r="A108" i="62"/>
  <c r="H107" i="62"/>
  <c r="F107" i="62"/>
  <c r="G107" i="62" s="1"/>
  <c r="I107" i="62"/>
  <c r="E107" i="62"/>
  <c r="I106" i="61"/>
  <c r="E106" i="61"/>
  <c r="A107" i="61"/>
  <c r="H106" i="61"/>
  <c r="F106" i="61"/>
  <c r="G106" i="61" s="1"/>
  <c r="I107" i="63" l="1"/>
  <c r="E107" i="63"/>
  <c r="A108" i="63"/>
  <c r="H107" i="63"/>
  <c r="F107" i="63"/>
  <c r="G107" i="63" s="1"/>
  <c r="A109" i="62"/>
  <c r="H108" i="62"/>
  <c r="F108" i="62"/>
  <c r="G108" i="62" s="1"/>
  <c r="I108" i="62"/>
  <c r="E108" i="62"/>
  <c r="I107" i="61"/>
  <c r="E107" i="61"/>
  <c r="A108" i="61"/>
  <c r="H107" i="61"/>
  <c r="F107" i="61"/>
  <c r="G107" i="61" s="1"/>
  <c r="I108" i="63" l="1"/>
  <c r="E108" i="63"/>
  <c r="A109" i="63"/>
  <c r="H108" i="63"/>
  <c r="F108" i="63"/>
  <c r="G108" i="63" s="1"/>
  <c r="A110" i="62"/>
  <c r="H109" i="62"/>
  <c r="F109" i="62"/>
  <c r="G109" i="62" s="1"/>
  <c r="I109" i="62"/>
  <c r="E109" i="62"/>
  <c r="I108" i="61"/>
  <c r="E108" i="61"/>
  <c r="A109" i="61"/>
  <c r="H108" i="61"/>
  <c r="F108" i="61"/>
  <c r="G108" i="61" s="1"/>
  <c r="I109" i="63" l="1"/>
  <c r="E109" i="63"/>
  <c r="A110" i="63"/>
  <c r="H109" i="63"/>
  <c r="F109" i="63"/>
  <c r="G109" i="63" s="1"/>
  <c r="A111" i="62"/>
  <c r="H110" i="62"/>
  <c r="F110" i="62"/>
  <c r="G110" i="62" s="1"/>
  <c r="I110" i="62"/>
  <c r="E110" i="62"/>
  <c r="I109" i="61"/>
  <c r="E109" i="61"/>
  <c r="A110" i="61"/>
  <c r="H109" i="61"/>
  <c r="F109" i="61"/>
  <c r="G109" i="61" s="1"/>
  <c r="I110" i="63" l="1"/>
  <c r="E110" i="63"/>
  <c r="A111" i="63"/>
  <c r="H110" i="63"/>
  <c r="F110" i="63"/>
  <c r="G110" i="63" s="1"/>
  <c r="I111" i="62"/>
  <c r="E111" i="62"/>
  <c r="A112" i="62"/>
  <c r="H111" i="62"/>
  <c r="F111" i="62"/>
  <c r="G111" i="62" s="1"/>
  <c r="I110" i="61"/>
  <c r="A111" i="61"/>
  <c r="E110" i="61"/>
  <c r="H110" i="61"/>
  <c r="F110" i="61"/>
  <c r="G110" i="61" s="1"/>
  <c r="I111" i="63" l="1"/>
  <c r="E111" i="63"/>
  <c r="A112" i="63"/>
  <c r="H111" i="63"/>
  <c r="F111" i="63"/>
  <c r="G111" i="63" s="1"/>
  <c r="I112" i="62"/>
  <c r="E112" i="62"/>
  <c r="A113" i="62"/>
  <c r="H112" i="62"/>
  <c r="F112" i="62"/>
  <c r="G112" i="62" s="1"/>
  <c r="I111" i="61"/>
  <c r="E111" i="61"/>
  <c r="A112" i="61"/>
  <c r="H111" i="61"/>
  <c r="F111" i="61"/>
  <c r="G111" i="61" s="1"/>
  <c r="I112" i="63" l="1"/>
  <c r="E112" i="63"/>
  <c r="A113" i="63"/>
  <c r="H112" i="63"/>
  <c r="F112" i="63"/>
  <c r="G112" i="63" s="1"/>
  <c r="I113" i="62"/>
  <c r="E113" i="62"/>
  <c r="A114" i="62"/>
  <c r="H113" i="62"/>
  <c r="F113" i="62"/>
  <c r="G113" i="62" s="1"/>
  <c r="I112" i="61"/>
  <c r="E112" i="61"/>
  <c r="A113" i="61"/>
  <c r="H112" i="61"/>
  <c r="F112" i="61"/>
  <c r="G112" i="61" s="1"/>
  <c r="I113" i="63" l="1"/>
  <c r="E113" i="63"/>
  <c r="A114" i="63"/>
  <c r="H113" i="63"/>
  <c r="F113" i="63"/>
  <c r="G113" i="63" s="1"/>
  <c r="I114" i="62"/>
  <c r="E114" i="62"/>
  <c r="A115" i="62"/>
  <c r="H114" i="62"/>
  <c r="F114" i="62"/>
  <c r="G114" i="62" s="1"/>
  <c r="I113" i="61"/>
  <c r="E113" i="61"/>
  <c r="A114" i="61"/>
  <c r="H113" i="61"/>
  <c r="F113" i="61"/>
  <c r="G113" i="61" s="1"/>
  <c r="I114" i="63" l="1"/>
  <c r="E114" i="63"/>
  <c r="A115" i="63"/>
  <c r="H114" i="63"/>
  <c r="F114" i="63"/>
  <c r="G114" i="63" s="1"/>
  <c r="I115" i="62"/>
  <c r="E115" i="62"/>
  <c r="A116" i="62"/>
  <c r="H115" i="62"/>
  <c r="F115" i="62"/>
  <c r="G115" i="62" s="1"/>
  <c r="I114" i="61"/>
  <c r="E114" i="61"/>
  <c r="A115" i="61"/>
  <c r="H114" i="61"/>
  <c r="F114" i="61"/>
  <c r="G114" i="61" s="1"/>
  <c r="I115" i="63" l="1"/>
  <c r="E115" i="63"/>
  <c r="A116" i="63"/>
  <c r="H115" i="63"/>
  <c r="F115" i="63"/>
  <c r="G115" i="63" s="1"/>
  <c r="I116" i="62"/>
  <c r="E116" i="62"/>
  <c r="A117" i="62"/>
  <c r="H116" i="62"/>
  <c r="F116" i="62"/>
  <c r="G116" i="62" s="1"/>
  <c r="I115" i="61"/>
  <c r="E115" i="61"/>
  <c r="A116" i="61"/>
  <c r="H115" i="61"/>
  <c r="F115" i="61"/>
  <c r="G115" i="61" s="1"/>
  <c r="I116" i="63" l="1"/>
  <c r="E116" i="63"/>
  <c r="A117" i="63"/>
  <c r="H116" i="63"/>
  <c r="F116" i="63"/>
  <c r="G116" i="63" s="1"/>
  <c r="I117" i="62"/>
  <c r="E117" i="62"/>
  <c r="A118" i="62"/>
  <c r="H117" i="62"/>
  <c r="F117" i="62"/>
  <c r="G117" i="62" s="1"/>
  <c r="I116" i="61"/>
  <c r="E116" i="61"/>
  <c r="A117" i="61"/>
  <c r="H116" i="61"/>
  <c r="F116" i="61"/>
  <c r="G116" i="61" s="1"/>
  <c r="I117" i="63" l="1"/>
  <c r="E117" i="63"/>
  <c r="A118" i="63"/>
  <c r="H117" i="63"/>
  <c r="F117" i="63"/>
  <c r="G117" i="63" s="1"/>
  <c r="I118" i="62"/>
  <c r="E118" i="62"/>
  <c r="A119" i="62"/>
  <c r="H118" i="62"/>
  <c r="F118" i="62"/>
  <c r="G118" i="62" s="1"/>
  <c r="I117" i="61"/>
  <c r="E117" i="61"/>
  <c r="A118" i="61"/>
  <c r="H117" i="61"/>
  <c r="F117" i="61"/>
  <c r="G117" i="61" s="1"/>
  <c r="I118" i="63" l="1"/>
  <c r="E118" i="63"/>
  <c r="A119" i="63"/>
  <c r="H118" i="63"/>
  <c r="F118" i="63"/>
  <c r="G118" i="63" s="1"/>
  <c r="I119" i="62"/>
  <c r="E119" i="62"/>
  <c r="A120" i="62"/>
  <c r="H119" i="62"/>
  <c r="F119" i="62"/>
  <c r="G119" i="62" s="1"/>
  <c r="I118" i="61"/>
  <c r="E118" i="61"/>
  <c r="A119" i="61"/>
  <c r="H118" i="61"/>
  <c r="F118" i="61"/>
  <c r="G118" i="61" s="1"/>
  <c r="I119" i="63" l="1"/>
  <c r="E119" i="63"/>
  <c r="A120" i="63"/>
  <c r="H119" i="63"/>
  <c r="F119" i="63"/>
  <c r="G119" i="63" s="1"/>
  <c r="I120" i="62"/>
  <c r="E120" i="62"/>
  <c r="A121" i="62"/>
  <c r="H120" i="62"/>
  <c r="F120" i="62"/>
  <c r="G120" i="62" s="1"/>
  <c r="I119" i="61"/>
  <c r="E119" i="61"/>
  <c r="A120" i="61"/>
  <c r="H119" i="61"/>
  <c r="F119" i="61"/>
  <c r="G119" i="61" s="1"/>
  <c r="I120" i="63" l="1"/>
  <c r="E120" i="63"/>
  <c r="A121" i="63"/>
  <c r="H120" i="63"/>
  <c r="F120" i="63"/>
  <c r="G120" i="63" s="1"/>
  <c r="I121" i="62"/>
  <c r="E121" i="62"/>
  <c r="A122" i="62"/>
  <c r="H121" i="62"/>
  <c r="F121" i="62"/>
  <c r="G121" i="62" s="1"/>
  <c r="I120" i="61"/>
  <c r="E120" i="61"/>
  <c r="A121" i="61"/>
  <c r="H120" i="61"/>
  <c r="F120" i="61"/>
  <c r="G120" i="61" s="1"/>
  <c r="A122" i="63" l="1"/>
  <c r="I121" i="63"/>
  <c r="E121" i="63"/>
  <c r="H121" i="63"/>
  <c r="F121" i="63"/>
  <c r="G121" i="63" s="1"/>
  <c r="I122" i="62"/>
  <c r="E122" i="62"/>
  <c r="A123" i="62"/>
  <c r="H122" i="62"/>
  <c r="F122" i="62"/>
  <c r="G122" i="62" s="1"/>
  <c r="I121" i="61"/>
  <c r="E121" i="61"/>
  <c r="A122" i="61"/>
  <c r="H121" i="61"/>
  <c r="F121" i="61"/>
  <c r="G121" i="61" s="1"/>
  <c r="A123" i="63" l="1"/>
  <c r="H122" i="63"/>
  <c r="F122" i="63"/>
  <c r="I122" i="63"/>
  <c r="G122" i="63"/>
  <c r="E122" i="63"/>
  <c r="I123" i="62"/>
  <c r="E123" i="62"/>
  <c r="A124" i="62"/>
  <c r="H123" i="62"/>
  <c r="F123" i="62"/>
  <c r="G123" i="62" s="1"/>
  <c r="I122" i="61"/>
  <c r="E122" i="61"/>
  <c r="A123" i="61"/>
  <c r="H122" i="61"/>
  <c r="F122" i="61"/>
  <c r="G122" i="61" s="1"/>
  <c r="A124" i="63" l="1"/>
  <c r="H123" i="63"/>
  <c r="F123" i="63"/>
  <c r="G123" i="63" s="1"/>
  <c r="I123" i="63"/>
  <c r="E123" i="63"/>
  <c r="I124" i="62"/>
  <c r="E124" i="62"/>
  <c r="A125" i="62"/>
  <c r="H124" i="62"/>
  <c r="F124" i="62"/>
  <c r="G124" i="62" s="1"/>
  <c r="I123" i="61"/>
  <c r="E123" i="61"/>
  <c r="A124" i="61"/>
  <c r="H123" i="61"/>
  <c r="F123" i="61"/>
  <c r="G123" i="61" s="1"/>
  <c r="A125" i="63" l="1"/>
  <c r="H124" i="63"/>
  <c r="F124" i="63"/>
  <c r="G124" i="63" s="1"/>
  <c r="I124" i="63"/>
  <c r="E124" i="63"/>
  <c r="I125" i="62"/>
  <c r="E125" i="62"/>
  <c r="A126" i="62"/>
  <c r="H125" i="62"/>
  <c r="F125" i="62"/>
  <c r="G125" i="62" s="1"/>
  <c r="I124" i="61"/>
  <c r="E124" i="61"/>
  <c r="A125" i="61"/>
  <c r="H124" i="61"/>
  <c r="F124" i="61"/>
  <c r="G124" i="61" s="1"/>
  <c r="A126" i="63" l="1"/>
  <c r="H125" i="63"/>
  <c r="F125" i="63"/>
  <c r="G125" i="63" s="1"/>
  <c r="I125" i="63"/>
  <c r="E125" i="63"/>
  <c r="I126" i="62"/>
  <c r="E126" i="62"/>
  <c r="A127" i="62"/>
  <c r="H126" i="62"/>
  <c r="F126" i="62"/>
  <c r="G126" i="62" s="1"/>
  <c r="I125" i="61"/>
  <c r="E125" i="61"/>
  <c r="A126" i="61"/>
  <c r="H125" i="61"/>
  <c r="F125" i="61"/>
  <c r="G125" i="61" s="1"/>
  <c r="A127" i="63" l="1"/>
  <c r="H126" i="63"/>
  <c r="F126" i="63"/>
  <c r="G126" i="63" s="1"/>
  <c r="I126" i="63"/>
  <c r="E126" i="63"/>
  <c r="I127" i="62"/>
  <c r="E127" i="62"/>
  <c r="A128" i="62"/>
  <c r="H127" i="62"/>
  <c r="F127" i="62"/>
  <c r="G127" i="62" s="1"/>
  <c r="I126" i="61"/>
  <c r="E126" i="61"/>
  <c r="A127" i="61"/>
  <c r="H126" i="61"/>
  <c r="F126" i="61"/>
  <c r="G126" i="61" s="1"/>
  <c r="A128" i="63" l="1"/>
  <c r="H127" i="63"/>
  <c r="F127" i="63"/>
  <c r="G127" i="63" s="1"/>
  <c r="I127" i="63"/>
  <c r="E127" i="63"/>
  <c r="I128" i="62"/>
  <c r="E128" i="62"/>
  <c r="A129" i="62"/>
  <c r="H128" i="62"/>
  <c r="F128" i="62"/>
  <c r="G128" i="62" s="1"/>
  <c r="I127" i="61"/>
  <c r="E127" i="61"/>
  <c r="A128" i="61"/>
  <c r="H127" i="61"/>
  <c r="F127" i="61"/>
  <c r="G127" i="61" s="1"/>
  <c r="A129" i="63" l="1"/>
  <c r="H128" i="63"/>
  <c r="F128" i="63"/>
  <c r="G128" i="63" s="1"/>
  <c r="I128" i="63"/>
  <c r="E128" i="63"/>
  <c r="I129" i="62"/>
  <c r="E129" i="62"/>
  <c r="A130" i="62"/>
  <c r="H129" i="62"/>
  <c r="F129" i="62"/>
  <c r="G129" i="62" s="1"/>
  <c r="I128" i="61"/>
  <c r="E128" i="61"/>
  <c r="A129" i="61"/>
  <c r="H128" i="61"/>
  <c r="F128" i="61"/>
  <c r="G128" i="61" s="1"/>
  <c r="A130" i="63" l="1"/>
  <c r="H129" i="63"/>
  <c r="F129" i="63"/>
  <c r="G129" i="63" s="1"/>
  <c r="I129" i="63"/>
  <c r="E129" i="63"/>
  <c r="I130" i="62"/>
  <c r="E130" i="62"/>
  <c r="A131" i="62"/>
  <c r="H130" i="62"/>
  <c r="F130" i="62"/>
  <c r="G130" i="62" s="1"/>
  <c r="I129" i="61"/>
  <c r="E129" i="61"/>
  <c r="A130" i="61"/>
  <c r="H129" i="61"/>
  <c r="F129" i="61"/>
  <c r="G129" i="61" s="1"/>
  <c r="A131" i="63" l="1"/>
  <c r="H130" i="63"/>
  <c r="F130" i="63"/>
  <c r="G130" i="63" s="1"/>
  <c r="I130" i="63"/>
  <c r="E130" i="63"/>
  <c r="I131" i="62"/>
  <c r="E131" i="62"/>
  <c r="A132" i="62"/>
  <c r="H131" i="62"/>
  <c r="F131" i="62"/>
  <c r="G131" i="62" s="1"/>
  <c r="I130" i="61"/>
  <c r="E130" i="61"/>
  <c r="A131" i="61"/>
  <c r="H130" i="61"/>
  <c r="F130" i="61"/>
  <c r="G130" i="61" s="1"/>
  <c r="A132" i="63" l="1"/>
  <c r="H131" i="63"/>
  <c r="F131" i="63"/>
  <c r="G131" i="63" s="1"/>
  <c r="I131" i="63"/>
  <c r="E131" i="63"/>
  <c r="I132" i="62"/>
  <c r="E132" i="62"/>
  <c r="A133" i="62"/>
  <c r="H132" i="62"/>
  <c r="F132" i="62"/>
  <c r="G132" i="62" s="1"/>
  <c r="I131" i="61"/>
  <c r="E131" i="61"/>
  <c r="A132" i="61"/>
  <c r="H131" i="61"/>
  <c r="F131" i="61"/>
  <c r="G131" i="61" s="1"/>
  <c r="A133" i="63" l="1"/>
  <c r="H132" i="63"/>
  <c r="F132" i="63"/>
  <c r="I132" i="63"/>
  <c r="G132" i="63"/>
  <c r="E132" i="63"/>
  <c r="I133" i="62"/>
  <c r="E133" i="62"/>
  <c r="A134" i="62"/>
  <c r="H133" i="62"/>
  <c r="F133" i="62"/>
  <c r="G133" i="62" s="1"/>
  <c r="I132" i="61"/>
  <c r="E132" i="61"/>
  <c r="A133" i="61"/>
  <c r="H132" i="61"/>
  <c r="F132" i="61"/>
  <c r="G132" i="61" s="1"/>
  <c r="A134" i="63" l="1"/>
  <c r="H133" i="63"/>
  <c r="F133" i="63"/>
  <c r="I133" i="63"/>
  <c r="G133" i="63"/>
  <c r="E133" i="63"/>
  <c r="I134" i="62"/>
  <c r="E134" i="62"/>
  <c r="A135" i="62"/>
  <c r="H134" i="62"/>
  <c r="F134" i="62"/>
  <c r="G134" i="62" s="1"/>
  <c r="I133" i="61"/>
  <c r="E133" i="61"/>
  <c r="A134" i="61"/>
  <c r="H133" i="61"/>
  <c r="F133" i="61"/>
  <c r="G133" i="61" s="1"/>
  <c r="A135" i="63" l="1"/>
  <c r="H134" i="63"/>
  <c r="F134" i="63"/>
  <c r="I134" i="63"/>
  <c r="G134" i="63"/>
  <c r="E134" i="63"/>
  <c r="I135" i="62"/>
  <c r="E135" i="62"/>
  <c r="A136" i="62"/>
  <c r="H135" i="62"/>
  <c r="F135" i="62"/>
  <c r="G135" i="62" s="1"/>
  <c r="I134" i="61"/>
  <c r="E134" i="61"/>
  <c r="A135" i="61"/>
  <c r="H134" i="61"/>
  <c r="F134" i="61"/>
  <c r="G134" i="61" s="1"/>
  <c r="A136" i="63" l="1"/>
  <c r="H135" i="63"/>
  <c r="F135" i="63"/>
  <c r="I135" i="63"/>
  <c r="G135" i="63"/>
  <c r="E135" i="63"/>
  <c r="I136" i="62"/>
  <c r="E136" i="62"/>
  <c r="A137" i="62"/>
  <c r="H136" i="62"/>
  <c r="F136" i="62"/>
  <c r="G136" i="62" s="1"/>
  <c r="I135" i="61"/>
  <c r="E135" i="61"/>
  <c r="A136" i="61"/>
  <c r="H135" i="61"/>
  <c r="F135" i="61"/>
  <c r="G135" i="61" s="1"/>
  <c r="A137" i="63" l="1"/>
  <c r="H136" i="63"/>
  <c r="F136" i="63"/>
  <c r="I136" i="63"/>
  <c r="G136" i="63"/>
  <c r="E136" i="63"/>
  <c r="I137" i="62"/>
  <c r="E137" i="62"/>
  <c r="A138" i="62"/>
  <c r="H137" i="62"/>
  <c r="F137" i="62"/>
  <c r="G137" i="62" s="1"/>
  <c r="I136" i="61"/>
  <c r="E136" i="61"/>
  <c r="A137" i="61"/>
  <c r="H136" i="61"/>
  <c r="F136" i="61"/>
  <c r="G136" i="61" s="1"/>
  <c r="A138" i="63" l="1"/>
  <c r="H137" i="63"/>
  <c r="F137" i="63"/>
  <c r="I137" i="63"/>
  <c r="G137" i="63"/>
  <c r="E137" i="63"/>
  <c r="I138" i="62"/>
  <c r="E138" i="62"/>
  <c r="A139" i="62"/>
  <c r="H138" i="62"/>
  <c r="F138" i="62"/>
  <c r="G138" i="62" s="1"/>
  <c r="I137" i="61"/>
  <c r="E137" i="61"/>
  <c r="A138" i="61"/>
  <c r="H137" i="61"/>
  <c r="F137" i="61"/>
  <c r="G137" i="61" s="1"/>
  <c r="A139" i="63" l="1"/>
  <c r="H138" i="63"/>
  <c r="F138" i="63"/>
  <c r="G138" i="63" s="1"/>
  <c r="I138" i="63"/>
  <c r="E138" i="63"/>
  <c r="I139" i="62"/>
  <c r="A140" i="62"/>
  <c r="H139" i="62"/>
  <c r="E139" i="62"/>
  <c r="F139" i="62"/>
  <c r="G139" i="62" s="1"/>
  <c r="I138" i="61"/>
  <c r="E138" i="61"/>
  <c r="A139" i="61"/>
  <c r="H138" i="61"/>
  <c r="F138" i="61"/>
  <c r="G138" i="61" s="1"/>
  <c r="I139" i="63" l="1"/>
  <c r="H139" i="63"/>
  <c r="F139" i="63"/>
  <c r="G139" i="63" s="1"/>
  <c r="A140" i="63"/>
  <c r="E139" i="63"/>
  <c r="I140" i="62"/>
  <c r="E140" i="62"/>
  <c r="A141" i="62"/>
  <c r="H140" i="62"/>
  <c r="F140" i="62"/>
  <c r="G140" i="62" s="1"/>
  <c r="I139" i="61"/>
  <c r="A140" i="61"/>
  <c r="H139" i="61"/>
  <c r="E139" i="61"/>
  <c r="F139" i="61"/>
  <c r="G139" i="61" s="1"/>
  <c r="I140" i="63" l="1"/>
  <c r="E140" i="63"/>
  <c r="A141" i="63"/>
  <c r="F140" i="63"/>
  <c r="G140" i="63" s="1"/>
  <c r="H140" i="63"/>
  <c r="I141" i="62"/>
  <c r="E141" i="62"/>
  <c r="A142" i="62"/>
  <c r="H141" i="62"/>
  <c r="F141" i="62"/>
  <c r="G141" i="62" s="1"/>
  <c r="I140" i="61"/>
  <c r="E140" i="61"/>
  <c r="A141" i="61"/>
  <c r="H140" i="61"/>
  <c r="F140" i="61"/>
  <c r="G140" i="61" s="1"/>
  <c r="I141" i="63" l="1"/>
  <c r="E141" i="63"/>
  <c r="H141" i="63"/>
  <c r="A142" i="63"/>
  <c r="F141" i="63"/>
  <c r="G141" i="63" s="1"/>
  <c r="I142" i="62"/>
  <c r="E142" i="62"/>
  <c r="A143" i="62"/>
  <c r="H142" i="62"/>
  <c r="F142" i="62"/>
  <c r="G142" i="62" s="1"/>
  <c r="I141" i="61"/>
  <c r="E141" i="61"/>
  <c r="A142" i="61"/>
  <c r="H141" i="61"/>
  <c r="F141" i="61"/>
  <c r="G141" i="61" s="1"/>
  <c r="I142" i="63" l="1"/>
  <c r="E142" i="63"/>
  <c r="A143" i="63"/>
  <c r="F142" i="63"/>
  <c r="G142" i="63" s="1"/>
  <c r="H142" i="63"/>
  <c r="I143" i="62"/>
  <c r="E143" i="62"/>
  <c r="A144" i="62"/>
  <c r="H143" i="62"/>
  <c r="F143" i="62"/>
  <c r="G143" i="62" s="1"/>
  <c r="I142" i="61"/>
  <c r="E142" i="61"/>
  <c r="A143" i="61"/>
  <c r="H142" i="61"/>
  <c r="F142" i="61"/>
  <c r="G142" i="61" s="1"/>
  <c r="I143" i="63" l="1"/>
  <c r="E143" i="63"/>
  <c r="H143" i="63"/>
  <c r="A144" i="63"/>
  <c r="F143" i="63"/>
  <c r="G143" i="63" s="1"/>
  <c r="I144" i="62"/>
  <c r="E144" i="62"/>
  <c r="A145" i="62"/>
  <c r="H144" i="62"/>
  <c r="F144" i="62"/>
  <c r="G144" i="62" s="1"/>
  <c r="I143" i="61"/>
  <c r="E143" i="61"/>
  <c r="A144" i="61"/>
  <c r="H143" i="61"/>
  <c r="F143" i="61"/>
  <c r="G143" i="61" s="1"/>
  <c r="I144" i="63" l="1"/>
  <c r="E144" i="63"/>
  <c r="A145" i="63"/>
  <c r="F144" i="63"/>
  <c r="G144" i="63" s="1"/>
  <c r="H144" i="63"/>
  <c r="I145" i="62"/>
  <c r="E145" i="62"/>
  <c r="A146" i="62"/>
  <c r="H145" i="62"/>
  <c r="F145" i="62"/>
  <c r="G145" i="62" s="1"/>
  <c r="I144" i="61"/>
  <c r="E144" i="61"/>
  <c r="A145" i="61"/>
  <c r="H144" i="61"/>
  <c r="F144" i="61"/>
  <c r="G144" i="61" s="1"/>
  <c r="I145" i="63" l="1"/>
  <c r="E145" i="63"/>
  <c r="H145" i="63"/>
  <c r="A146" i="63"/>
  <c r="F145" i="63"/>
  <c r="G145" i="63" s="1"/>
  <c r="I146" i="62"/>
  <c r="E146" i="62"/>
  <c r="A147" i="62"/>
  <c r="H146" i="62"/>
  <c r="F146" i="62"/>
  <c r="G146" i="62" s="1"/>
  <c r="I145" i="61"/>
  <c r="E145" i="61"/>
  <c r="A146" i="61"/>
  <c r="H145" i="61"/>
  <c r="F145" i="61"/>
  <c r="G145" i="61" s="1"/>
  <c r="I146" i="63" l="1"/>
  <c r="E146" i="63"/>
  <c r="A147" i="63"/>
  <c r="F146" i="63"/>
  <c r="G146" i="63" s="1"/>
  <c r="H146" i="63"/>
  <c r="I147" i="62"/>
  <c r="E147" i="62"/>
  <c r="A148" i="62"/>
  <c r="H147" i="62"/>
  <c r="F147" i="62"/>
  <c r="G147" i="62" s="1"/>
  <c r="I146" i="61"/>
  <c r="E146" i="61"/>
  <c r="A147" i="61"/>
  <c r="H146" i="61"/>
  <c r="F146" i="61"/>
  <c r="G146" i="61" s="1"/>
  <c r="I147" i="63" l="1"/>
  <c r="E147" i="63"/>
  <c r="H147" i="63"/>
  <c r="A148" i="63"/>
  <c r="F147" i="63"/>
  <c r="G147" i="63" s="1"/>
  <c r="I148" i="62"/>
  <c r="E148" i="62"/>
  <c r="A149" i="62"/>
  <c r="H148" i="62"/>
  <c r="F148" i="62"/>
  <c r="G148" i="62" s="1"/>
  <c r="I147" i="61"/>
  <c r="E147" i="61"/>
  <c r="A148" i="61"/>
  <c r="H147" i="61"/>
  <c r="F147" i="61"/>
  <c r="G147" i="61" s="1"/>
  <c r="I148" i="63" l="1"/>
  <c r="E148" i="63"/>
  <c r="A149" i="63"/>
  <c r="F148" i="63"/>
  <c r="G148" i="63" s="1"/>
  <c r="H148" i="63"/>
  <c r="I149" i="62"/>
  <c r="E149" i="62"/>
  <c r="A150" i="62"/>
  <c r="H149" i="62"/>
  <c r="F149" i="62"/>
  <c r="G149" i="62" s="1"/>
  <c r="I148" i="61"/>
  <c r="E148" i="61"/>
  <c r="A149" i="61"/>
  <c r="H148" i="61"/>
  <c r="F148" i="61"/>
  <c r="G148" i="61" s="1"/>
  <c r="I149" i="63" l="1"/>
  <c r="E149" i="63"/>
  <c r="H149" i="63"/>
  <c r="A150" i="63"/>
  <c r="F149" i="63"/>
  <c r="G149" i="63" s="1"/>
  <c r="I150" i="62"/>
  <c r="E150" i="62"/>
  <c r="A151" i="62"/>
  <c r="H150" i="62"/>
  <c r="F150" i="62"/>
  <c r="G150" i="62" s="1"/>
  <c r="I149" i="61"/>
  <c r="E149" i="61"/>
  <c r="A150" i="61"/>
  <c r="H149" i="61"/>
  <c r="F149" i="61"/>
  <c r="G149" i="61" s="1"/>
  <c r="I150" i="63" l="1"/>
  <c r="E150" i="63"/>
  <c r="A151" i="63"/>
  <c r="F150" i="63"/>
  <c r="G150" i="63" s="1"/>
  <c r="H150" i="63"/>
  <c r="I151" i="62"/>
  <c r="E151" i="62"/>
  <c r="A152" i="62"/>
  <c r="H151" i="62"/>
  <c r="F151" i="62"/>
  <c r="G151" i="62" s="1"/>
  <c r="I150" i="61"/>
  <c r="E150" i="61"/>
  <c r="A151" i="61"/>
  <c r="H150" i="61"/>
  <c r="F150" i="61"/>
  <c r="G150" i="61" s="1"/>
  <c r="I151" i="63" l="1"/>
  <c r="E151" i="63"/>
  <c r="H151" i="63"/>
  <c r="A152" i="63"/>
  <c r="F151" i="63"/>
  <c r="G151" i="63" s="1"/>
  <c r="I152" i="62"/>
  <c r="E152" i="62"/>
  <c r="A153" i="62"/>
  <c r="H152" i="62"/>
  <c r="F152" i="62"/>
  <c r="G152" i="62" s="1"/>
  <c r="I151" i="61"/>
  <c r="E151" i="61"/>
  <c r="A152" i="61"/>
  <c r="H151" i="61"/>
  <c r="F151" i="61"/>
  <c r="G151" i="61" s="1"/>
  <c r="I152" i="63" l="1"/>
  <c r="E152" i="63"/>
  <c r="A153" i="63"/>
  <c r="F152" i="63"/>
  <c r="G152" i="63" s="1"/>
  <c r="H152" i="63"/>
  <c r="I153" i="62"/>
  <c r="E153" i="62"/>
  <c r="A154" i="62"/>
  <c r="H153" i="62"/>
  <c r="F153" i="62"/>
  <c r="G153" i="62" s="1"/>
  <c r="I152" i="61"/>
  <c r="E152" i="61"/>
  <c r="A153" i="61"/>
  <c r="H152" i="61"/>
  <c r="F152" i="61"/>
  <c r="G152" i="61" s="1"/>
  <c r="I153" i="63" l="1"/>
  <c r="E153" i="63"/>
  <c r="H153" i="63"/>
  <c r="A154" i="63"/>
  <c r="F153" i="63"/>
  <c r="G153" i="63" s="1"/>
  <c r="I154" i="62"/>
  <c r="E154" i="62"/>
  <c r="A155" i="62"/>
  <c r="H154" i="62"/>
  <c r="F154" i="62"/>
  <c r="G154" i="62" s="1"/>
  <c r="I153" i="61"/>
  <c r="E153" i="61"/>
  <c r="A154" i="61"/>
  <c r="H153" i="61"/>
  <c r="F153" i="61"/>
  <c r="G153" i="61" s="1"/>
  <c r="I154" i="63" l="1"/>
  <c r="E154" i="63"/>
  <c r="A155" i="63"/>
  <c r="F154" i="63"/>
  <c r="G154" i="63" s="1"/>
  <c r="H154" i="63"/>
  <c r="I155" i="62"/>
  <c r="E155" i="62"/>
  <c r="A156" i="62"/>
  <c r="H155" i="62"/>
  <c r="F155" i="62"/>
  <c r="G155" i="62" s="1"/>
  <c r="I154" i="61"/>
  <c r="E154" i="61"/>
  <c r="A155" i="61"/>
  <c r="H154" i="61"/>
  <c r="F154" i="61"/>
  <c r="G154" i="61" s="1"/>
  <c r="I155" i="63" l="1"/>
  <c r="E155" i="63"/>
  <c r="H155" i="63"/>
  <c r="A156" i="63"/>
  <c r="F155" i="63"/>
  <c r="G155" i="63" s="1"/>
  <c r="I156" i="62"/>
  <c r="E156" i="62"/>
  <c r="A157" i="62"/>
  <c r="H156" i="62"/>
  <c r="F156" i="62"/>
  <c r="G156" i="62" s="1"/>
  <c r="I155" i="61"/>
  <c r="E155" i="61"/>
  <c r="A156" i="61"/>
  <c r="H155" i="61"/>
  <c r="F155" i="61"/>
  <c r="G155" i="61" s="1"/>
  <c r="I156" i="63" l="1"/>
  <c r="E156" i="63"/>
  <c r="A157" i="63"/>
  <c r="F156" i="63"/>
  <c r="G156" i="63" s="1"/>
  <c r="H156" i="63"/>
  <c r="I157" i="62"/>
  <c r="E157" i="62"/>
  <c r="A158" i="62"/>
  <c r="H157" i="62"/>
  <c r="F157" i="62"/>
  <c r="G157" i="62" s="1"/>
  <c r="I156" i="61"/>
  <c r="E156" i="61"/>
  <c r="A157" i="61"/>
  <c r="H156" i="61"/>
  <c r="F156" i="61"/>
  <c r="G156" i="61" s="1"/>
  <c r="I157" i="63" l="1"/>
  <c r="E157" i="63"/>
  <c r="H157" i="63"/>
  <c r="A158" i="63"/>
  <c r="F157" i="63"/>
  <c r="G157" i="63" s="1"/>
  <c r="I158" i="62"/>
  <c r="E158" i="62"/>
  <c r="A159" i="62"/>
  <c r="H158" i="62"/>
  <c r="F158" i="62"/>
  <c r="G158" i="62" s="1"/>
  <c r="I157" i="61"/>
  <c r="E157" i="61"/>
  <c r="A158" i="61"/>
  <c r="H157" i="61"/>
  <c r="F157" i="61"/>
  <c r="G157" i="61" s="1"/>
  <c r="I158" i="63" l="1"/>
  <c r="E158" i="63"/>
  <c r="A159" i="63"/>
  <c r="F158" i="63"/>
  <c r="G158" i="63" s="1"/>
  <c r="H158" i="63"/>
  <c r="I159" i="62"/>
  <c r="E159" i="62"/>
  <c r="A160" i="62"/>
  <c r="H159" i="62"/>
  <c r="F159" i="62"/>
  <c r="G159" i="62" s="1"/>
  <c r="I158" i="61"/>
  <c r="E158" i="61"/>
  <c r="A159" i="61"/>
  <c r="H158" i="61"/>
  <c r="F158" i="61"/>
  <c r="G158" i="61" s="1"/>
  <c r="I159" i="63" l="1"/>
  <c r="E159" i="63"/>
  <c r="H159" i="63"/>
  <c r="A160" i="63"/>
  <c r="F159" i="63"/>
  <c r="G159" i="63" s="1"/>
  <c r="I160" i="62"/>
  <c r="E160" i="62"/>
  <c r="A161" i="62"/>
  <c r="H160" i="62"/>
  <c r="F160" i="62"/>
  <c r="G160" i="62" s="1"/>
  <c r="I159" i="61"/>
  <c r="E159" i="61"/>
  <c r="A160" i="61"/>
  <c r="H159" i="61"/>
  <c r="F159" i="61"/>
  <c r="G159" i="61" s="1"/>
  <c r="I160" i="63" l="1"/>
  <c r="E160" i="63"/>
  <c r="A161" i="63"/>
  <c r="F160" i="63"/>
  <c r="G160" i="63" s="1"/>
  <c r="H160" i="63"/>
  <c r="I161" i="62"/>
  <c r="E161" i="62"/>
  <c r="A162" i="62"/>
  <c r="H161" i="62"/>
  <c r="F161" i="62"/>
  <c r="G161" i="62" s="1"/>
  <c r="I160" i="61"/>
  <c r="E160" i="61"/>
  <c r="A161" i="61"/>
  <c r="H160" i="61"/>
  <c r="F160" i="61"/>
  <c r="G160" i="61" s="1"/>
  <c r="I161" i="63" l="1"/>
  <c r="E161" i="63"/>
  <c r="H161" i="63"/>
  <c r="A162" i="63"/>
  <c r="F161" i="63"/>
  <c r="G161" i="63" s="1"/>
  <c r="I162" i="62"/>
  <c r="E162" i="62"/>
  <c r="A163" i="62"/>
  <c r="H162" i="62"/>
  <c r="F162" i="62"/>
  <c r="G162" i="62" s="1"/>
  <c r="I161" i="61"/>
  <c r="E161" i="61"/>
  <c r="A162" i="61"/>
  <c r="H161" i="61"/>
  <c r="F161" i="61"/>
  <c r="G161" i="61" s="1"/>
  <c r="I162" i="63" l="1"/>
  <c r="E162" i="63"/>
  <c r="A163" i="63"/>
  <c r="H162" i="63"/>
  <c r="F162" i="63"/>
  <c r="G162" i="63" s="1"/>
  <c r="I163" i="62"/>
  <c r="E163" i="62"/>
  <c r="A164" i="62"/>
  <c r="H163" i="62"/>
  <c r="F163" i="62"/>
  <c r="G163" i="62" s="1"/>
  <c r="I162" i="61"/>
  <c r="E162" i="61"/>
  <c r="A163" i="61"/>
  <c r="H162" i="61"/>
  <c r="F162" i="61"/>
  <c r="G162" i="61" s="1"/>
  <c r="I163" i="63" l="1"/>
  <c r="E163" i="63"/>
  <c r="A164" i="63"/>
  <c r="H163" i="63"/>
  <c r="F163" i="63"/>
  <c r="G163" i="63" s="1"/>
  <c r="I164" i="62"/>
  <c r="E164" i="62"/>
  <c r="A165" i="62"/>
  <c r="H164" i="62"/>
  <c r="F164" i="62"/>
  <c r="G164" i="62" s="1"/>
  <c r="I163" i="61"/>
  <c r="E163" i="61"/>
  <c r="A164" i="61"/>
  <c r="H163" i="61"/>
  <c r="F163" i="61"/>
  <c r="G163" i="61" s="1"/>
  <c r="I164" i="63" l="1"/>
  <c r="E164" i="63"/>
  <c r="A165" i="63"/>
  <c r="H164" i="63"/>
  <c r="F164" i="63"/>
  <c r="G164" i="63" s="1"/>
  <c r="I165" i="62"/>
  <c r="E165" i="62"/>
  <c r="A166" i="62"/>
  <c r="H165" i="62"/>
  <c r="F165" i="62"/>
  <c r="G165" i="62" s="1"/>
  <c r="I164" i="61"/>
  <c r="E164" i="61"/>
  <c r="A165" i="61"/>
  <c r="H164" i="61"/>
  <c r="F164" i="61"/>
  <c r="G164" i="61" s="1"/>
  <c r="I165" i="63" l="1"/>
  <c r="E165" i="63"/>
  <c r="A166" i="63"/>
  <c r="H165" i="63"/>
  <c r="F165" i="63"/>
  <c r="G165" i="63" s="1"/>
  <c r="I166" i="62"/>
  <c r="E166" i="62"/>
  <c r="A167" i="62"/>
  <c r="H166" i="62"/>
  <c r="F166" i="62"/>
  <c r="G166" i="62" s="1"/>
  <c r="I165" i="61"/>
  <c r="E165" i="61"/>
  <c r="A166" i="61"/>
  <c r="H165" i="61"/>
  <c r="F165" i="61"/>
  <c r="G165" i="61" s="1"/>
  <c r="I166" i="63" l="1"/>
  <c r="E166" i="63"/>
  <c r="A167" i="63"/>
  <c r="H166" i="63"/>
  <c r="F166" i="63"/>
  <c r="G166" i="63" s="1"/>
  <c r="I167" i="62"/>
  <c r="E167" i="62"/>
  <c r="H167" i="62"/>
  <c r="F167" i="62"/>
  <c r="G167" i="62" s="1"/>
  <c r="I166" i="61"/>
  <c r="E166" i="61"/>
  <c r="A167" i="61"/>
  <c r="H166" i="61"/>
  <c r="F166" i="61"/>
  <c r="G166" i="61" s="1"/>
  <c r="I167" i="63" l="1"/>
  <c r="E167" i="63"/>
  <c r="H167" i="63"/>
  <c r="F167" i="63"/>
  <c r="G167" i="63" s="1"/>
  <c r="I167" i="61"/>
  <c r="E167" i="61"/>
  <c r="H167" i="61"/>
  <c r="F167" i="61"/>
  <c r="G167" i="61" s="1"/>
</calcChain>
</file>

<file path=xl/sharedStrings.xml><?xml version="1.0" encoding="utf-8"?>
<sst xmlns="http://schemas.openxmlformats.org/spreadsheetml/2006/main" count="250" uniqueCount="70">
  <si>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</si>
  <si>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</si>
  <si>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</si>
  <si>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</si>
  <si>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</si>
  <si>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</si>
  <si>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</si>
  <si>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</si>
  <si>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</si>
  <si>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</si>
  <si>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</si>
  <si>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</si>
  <si>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</si>
  <si>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</si>
  <si>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</si>
  <si>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</si>
  <si>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</si>
  <si>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</si>
  <si>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</si>
  <si>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</si>
  <si>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</si>
  <si>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</si>
  <si>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</si>
  <si>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</si>
  <si>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</si>
  <si>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</si>
  <si>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</si>
  <si>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</si>
  <si>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</si>
  <si>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</si>
  <si>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</si>
  <si>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</si>
  <si>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</si>
  <si>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</si>
  <si>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</si>
  <si>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</si>
  <si>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</si>
  <si>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</si>
  <si>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</si>
  <si>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</si>
  <si>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</si>
  <si>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</si>
  <si>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</si>
  <si>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</si>
  <si>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</si>
  <si>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</si>
  <si>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</si>
  <si>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</si>
  <si>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</si>
  <si>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</si>
  <si>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</si>
  <si>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</si>
  <si>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</si>
  <si>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</si>
  <si>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</si>
  <si>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</si>
  <si>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</si>
  <si>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</si>
  <si>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</si>
  <si>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</si>
  <si>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</si>
  <si>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</si>
  <si>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</si>
  <si>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</si>
  <si>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</si>
  <si>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Corantijn</t>
  </si>
  <si>
    <t>Corantijn 9-12-1978</t>
  </si>
  <si>
    <t>Neap tide</t>
  </si>
  <si>
    <t>Corantijn 14-12-1978</t>
  </si>
  <si>
    <t>Corantijn 20-12-1978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</si>
</sst>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2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8" xfId="0" applyFill="1" applyBorder="1"/>
    <xf numFmtId="2" fontId="0" fillId="3" borderId="35" xfId="0" applyNumberFormat="1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Corantijn 9-12-1978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'9-12-1978'!$F$5:$F$22</c:f>
              <c:numCache>
                <c:formatCode>General</c:formatCode>
                <c:ptCount val="18"/>
                <c:pt idx="0">
                  <c:v>22000</c:v>
                </c:pt>
                <c:pt idx="1">
                  <c:v>40000</c:v>
                </c:pt>
                <c:pt idx="2">
                  <c:v>57000</c:v>
                </c:pt>
                <c:pt idx="3">
                  <c:v>67000</c:v>
                </c:pt>
              </c:numCache>
            </c:numRef>
          </c:xVal>
          <c:yVal>
            <c:numRef>
              <c:f>'9-12-1978'!$G$5:$G$22</c:f>
              <c:numCache>
                <c:formatCode>0.00</c:formatCode>
                <c:ptCount val="18"/>
                <c:pt idx="0">
                  <c:v>14.888888888888889</c:v>
                </c:pt>
                <c:pt idx="1">
                  <c:v>6</c:v>
                </c:pt>
                <c:pt idx="2">
                  <c:v>2</c:v>
                </c:pt>
                <c:pt idx="3">
                  <c:v>0.4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'9-12-1978'!$H$5:$H$22</c:f>
              <c:numCache>
                <c:formatCode>General</c:formatCode>
                <c:ptCount val="18"/>
                <c:pt idx="0">
                  <c:v>22000</c:v>
                </c:pt>
                <c:pt idx="1">
                  <c:v>40000</c:v>
                </c:pt>
                <c:pt idx="2">
                  <c:v>57000</c:v>
                </c:pt>
                <c:pt idx="3">
                  <c:v>67000</c:v>
                </c:pt>
              </c:numCache>
            </c:numRef>
          </c:xVal>
          <c:yVal>
            <c:numRef>
              <c:f>'9-12-1978'!$I$5:$I$22</c:f>
              <c:numCache>
                <c:formatCode>0.00</c:formatCode>
                <c:ptCount val="18"/>
                <c:pt idx="0">
                  <c:v>9.5</c:v>
                </c:pt>
                <c:pt idx="1">
                  <c:v>2</c:v>
                </c:pt>
                <c:pt idx="2">
                  <c:v>0.4</c:v>
                </c:pt>
                <c:pt idx="3">
                  <c:v>0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'9-12-1978'!$I$32:$I$167</c:f>
              <c:numCache>
                <c:formatCode>General</c:formatCode>
                <c:ptCount val="136"/>
                <c:pt idx="0">
                  <c:v>-13000</c:v>
                </c:pt>
                <c:pt idx="1">
                  <c:v>-3000</c:v>
                </c:pt>
                <c:pt idx="2">
                  <c:v>-2000</c:v>
                </c:pt>
                <c:pt idx="3">
                  <c:v>-1000</c:v>
                </c:pt>
                <c:pt idx="4">
                  <c:v>0</c:v>
                </c:pt>
                <c:pt idx="5">
                  <c:v>1000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  <c:pt idx="10">
                  <c:v>6000</c:v>
                </c:pt>
                <c:pt idx="11">
                  <c:v>7000</c:v>
                </c:pt>
                <c:pt idx="12">
                  <c:v>8000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  <c:pt idx="23">
                  <c:v>19000</c:v>
                </c:pt>
                <c:pt idx="24">
                  <c:v>20000</c:v>
                </c:pt>
                <c:pt idx="25">
                  <c:v>21000</c:v>
                </c:pt>
                <c:pt idx="26">
                  <c:v>22000</c:v>
                </c:pt>
                <c:pt idx="27">
                  <c:v>23000</c:v>
                </c:pt>
                <c:pt idx="28">
                  <c:v>24000</c:v>
                </c:pt>
                <c:pt idx="29">
                  <c:v>25000</c:v>
                </c:pt>
                <c:pt idx="30">
                  <c:v>26000</c:v>
                </c:pt>
                <c:pt idx="31">
                  <c:v>27000</c:v>
                </c:pt>
                <c:pt idx="32">
                  <c:v>28000</c:v>
                </c:pt>
                <c:pt idx="33">
                  <c:v>29000</c:v>
                </c:pt>
                <c:pt idx="34">
                  <c:v>30000</c:v>
                </c:pt>
                <c:pt idx="35">
                  <c:v>31000</c:v>
                </c:pt>
                <c:pt idx="36">
                  <c:v>32000</c:v>
                </c:pt>
                <c:pt idx="37">
                  <c:v>33000</c:v>
                </c:pt>
                <c:pt idx="38">
                  <c:v>34000</c:v>
                </c:pt>
                <c:pt idx="39">
                  <c:v>35000</c:v>
                </c:pt>
                <c:pt idx="40">
                  <c:v>36000</c:v>
                </c:pt>
                <c:pt idx="41">
                  <c:v>37000</c:v>
                </c:pt>
                <c:pt idx="42">
                  <c:v>38000</c:v>
                </c:pt>
                <c:pt idx="43">
                  <c:v>39000</c:v>
                </c:pt>
                <c:pt idx="44">
                  <c:v>40000</c:v>
                </c:pt>
                <c:pt idx="45">
                  <c:v>41000</c:v>
                </c:pt>
                <c:pt idx="46">
                  <c:v>42000</c:v>
                </c:pt>
                <c:pt idx="47">
                  <c:v>43000</c:v>
                </c:pt>
                <c:pt idx="48">
                  <c:v>44000</c:v>
                </c:pt>
                <c:pt idx="49">
                  <c:v>45000</c:v>
                </c:pt>
                <c:pt idx="50">
                  <c:v>46000</c:v>
                </c:pt>
                <c:pt idx="51">
                  <c:v>47000</c:v>
                </c:pt>
                <c:pt idx="52">
                  <c:v>48000</c:v>
                </c:pt>
                <c:pt idx="53">
                  <c:v>49000</c:v>
                </c:pt>
                <c:pt idx="54">
                  <c:v>50000</c:v>
                </c:pt>
                <c:pt idx="55">
                  <c:v>51000</c:v>
                </c:pt>
                <c:pt idx="56">
                  <c:v>52000</c:v>
                </c:pt>
                <c:pt idx="57">
                  <c:v>53000</c:v>
                </c:pt>
                <c:pt idx="58">
                  <c:v>54000</c:v>
                </c:pt>
                <c:pt idx="59">
                  <c:v>55000</c:v>
                </c:pt>
                <c:pt idx="60">
                  <c:v>56000</c:v>
                </c:pt>
                <c:pt idx="61">
                  <c:v>57000</c:v>
                </c:pt>
                <c:pt idx="62">
                  <c:v>58000</c:v>
                </c:pt>
                <c:pt idx="63">
                  <c:v>59000</c:v>
                </c:pt>
                <c:pt idx="64">
                  <c:v>60000</c:v>
                </c:pt>
                <c:pt idx="65">
                  <c:v>61000</c:v>
                </c:pt>
                <c:pt idx="66">
                  <c:v>62000</c:v>
                </c:pt>
                <c:pt idx="67">
                  <c:v>63000</c:v>
                </c:pt>
                <c:pt idx="68">
                  <c:v>64000</c:v>
                </c:pt>
                <c:pt idx="69">
                  <c:v>65000</c:v>
                </c:pt>
                <c:pt idx="70">
                  <c:v>66000</c:v>
                </c:pt>
                <c:pt idx="71">
                  <c:v>67000</c:v>
                </c:pt>
                <c:pt idx="72">
                  <c:v>68000</c:v>
                </c:pt>
                <c:pt idx="73">
                  <c:v>69000</c:v>
                </c:pt>
                <c:pt idx="74">
                  <c:v>70000</c:v>
                </c:pt>
                <c:pt idx="75">
                  <c:v>71000</c:v>
                </c:pt>
                <c:pt idx="76">
                  <c:v>72000</c:v>
                </c:pt>
                <c:pt idx="77">
                  <c:v>73000</c:v>
                </c:pt>
                <c:pt idx="78">
                  <c:v>74000</c:v>
                </c:pt>
                <c:pt idx="79">
                  <c:v>75000</c:v>
                </c:pt>
                <c:pt idx="80">
                  <c:v>76000</c:v>
                </c:pt>
                <c:pt idx="81">
                  <c:v>77000</c:v>
                </c:pt>
                <c:pt idx="82">
                  <c:v>78000</c:v>
                </c:pt>
                <c:pt idx="83">
                  <c:v>79000</c:v>
                </c:pt>
                <c:pt idx="84">
                  <c:v>80000</c:v>
                </c:pt>
                <c:pt idx="85">
                  <c:v>81000</c:v>
                </c:pt>
                <c:pt idx="86">
                  <c:v>82000</c:v>
                </c:pt>
                <c:pt idx="87">
                  <c:v>83000</c:v>
                </c:pt>
                <c:pt idx="88">
                  <c:v>84000</c:v>
                </c:pt>
                <c:pt idx="89">
                  <c:v>85000</c:v>
                </c:pt>
                <c:pt idx="90">
                  <c:v>86000</c:v>
                </c:pt>
                <c:pt idx="91">
                  <c:v>87000</c:v>
                </c:pt>
                <c:pt idx="92">
                  <c:v>88000</c:v>
                </c:pt>
                <c:pt idx="93">
                  <c:v>89000</c:v>
                </c:pt>
                <c:pt idx="94">
                  <c:v>90000</c:v>
                </c:pt>
                <c:pt idx="95">
                  <c:v>91000</c:v>
                </c:pt>
                <c:pt idx="96">
                  <c:v>92000</c:v>
                </c:pt>
                <c:pt idx="97">
                  <c:v>93000</c:v>
                </c:pt>
                <c:pt idx="98">
                  <c:v>94000</c:v>
                </c:pt>
                <c:pt idx="99">
                  <c:v>95000</c:v>
                </c:pt>
                <c:pt idx="100">
                  <c:v>96000</c:v>
                </c:pt>
                <c:pt idx="101">
                  <c:v>97000</c:v>
                </c:pt>
                <c:pt idx="102">
                  <c:v>98000</c:v>
                </c:pt>
                <c:pt idx="103">
                  <c:v>99000</c:v>
                </c:pt>
                <c:pt idx="104">
                  <c:v>100000</c:v>
                </c:pt>
                <c:pt idx="105">
                  <c:v>101000</c:v>
                </c:pt>
                <c:pt idx="106">
                  <c:v>102000</c:v>
                </c:pt>
                <c:pt idx="107">
                  <c:v>103000</c:v>
                </c:pt>
                <c:pt idx="108">
                  <c:v>104000</c:v>
                </c:pt>
                <c:pt idx="109">
                  <c:v>105000</c:v>
                </c:pt>
                <c:pt idx="110">
                  <c:v>106000</c:v>
                </c:pt>
                <c:pt idx="111">
                  <c:v>107000</c:v>
                </c:pt>
                <c:pt idx="112">
                  <c:v>108000</c:v>
                </c:pt>
                <c:pt idx="113">
                  <c:v>109000</c:v>
                </c:pt>
                <c:pt idx="114">
                  <c:v>110000</c:v>
                </c:pt>
                <c:pt idx="115">
                  <c:v>111000</c:v>
                </c:pt>
                <c:pt idx="116">
                  <c:v>112000</c:v>
                </c:pt>
                <c:pt idx="117">
                  <c:v>113000</c:v>
                </c:pt>
                <c:pt idx="118">
                  <c:v>114000</c:v>
                </c:pt>
                <c:pt idx="119">
                  <c:v>115000</c:v>
                </c:pt>
                <c:pt idx="120">
                  <c:v>116000</c:v>
                </c:pt>
                <c:pt idx="121">
                  <c:v>117000</c:v>
                </c:pt>
                <c:pt idx="122">
                  <c:v>118000</c:v>
                </c:pt>
                <c:pt idx="123">
                  <c:v>119000</c:v>
                </c:pt>
                <c:pt idx="124">
                  <c:v>120000</c:v>
                </c:pt>
                <c:pt idx="125">
                  <c:v>121000</c:v>
                </c:pt>
                <c:pt idx="126">
                  <c:v>122000</c:v>
                </c:pt>
                <c:pt idx="127">
                  <c:v>123000</c:v>
                </c:pt>
                <c:pt idx="128">
                  <c:v>124000</c:v>
                </c:pt>
                <c:pt idx="129">
                  <c:v>125000</c:v>
                </c:pt>
                <c:pt idx="130">
                  <c:v>126000</c:v>
                </c:pt>
                <c:pt idx="131">
                  <c:v>127000</c:v>
                </c:pt>
                <c:pt idx="132">
                  <c:v>128000</c:v>
                </c:pt>
                <c:pt idx="133">
                  <c:v>129000</c:v>
                </c:pt>
                <c:pt idx="134">
                  <c:v>130000</c:v>
                </c:pt>
                <c:pt idx="135">
                  <c:v>131000</c:v>
                </c:pt>
              </c:numCache>
            </c:numRef>
          </c:xVal>
          <c:yVal>
            <c:numRef>
              <c:f>'9-12-1978'!$G$32:$G$167</c:f>
              <c:numCache>
                <c:formatCode>#,#00</c:formatCode>
                <c:ptCount val="136"/>
                <c:pt idx="0">
                  <c:v>27.931261879733793</c:v>
                </c:pt>
                <c:pt idx="1">
                  <c:v>25.912657789151947</c:v>
                </c:pt>
                <c:pt idx="2">
                  <c:v>25.654943688090679</c:v>
                </c:pt>
                <c:pt idx="3">
                  <c:v>25.385498697543461</c:v>
                </c:pt>
                <c:pt idx="4">
                  <c:v>25.103917750855608</c:v>
                </c:pt>
                <c:pt idx="5">
                  <c:v>24.809796817727939</c:v>
                </c:pt>
                <c:pt idx="6">
                  <c:v>24.502735097187429</c:v>
                </c:pt>
                <c:pt idx="7">
                  <c:v>24.182337500264694</c:v>
                </c:pt>
                <c:pt idx="8">
                  <c:v>23.848217446615266</c:v>
                </c:pt>
                <c:pt idx="9">
                  <c:v>23.5</c:v>
                </c:pt>
                <c:pt idx="10">
                  <c:v>23.137325367959573</c:v>
                </c:pt>
                <c:pt idx="11">
                  <c:v>22.759852791104933</c:v>
                </c:pt>
                <c:pt idx="12">
                  <c:v>22.367264847107766</c:v>
                </c:pt>
                <c:pt idx="13">
                  <c:v>21.959272193613874</c:v>
                </c:pt>
                <c:pt idx="14">
                  <c:v>21.535618772792063</c:v>
                </c:pt>
                <c:pt idx="15">
                  <c:v>21.096087497937205</c:v>
                </c:pt>
                <c:pt idx="16">
                  <c:v>20.640506439305078</c:v>
                </c:pt>
                <c:pt idx="17">
                  <c:v>20.16875552198902</c:v>
                </c:pt>
                <c:pt idx="18">
                  <c:v>19.680773742946641</c:v>
                </c:pt>
                <c:pt idx="19">
                  <c:v>19.176566907019502</c:v>
                </c:pt>
                <c:pt idx="20">
                  <c:v>18.656215872701505</c:v>
                </c:pt>
                <c:pt idx="21">
                  <c:v>18.119885287223099</c:v>
                </c:pt>
                <c:pt idx="22">
                  <c:v>17.567832776918735</c:v>
                </c:pt>
                <c:pt idx="23">
                  <c:v>17.000418542509763</c:v>
                </c:pt>
                <c:pt idx="24">
                  <c:v>16.418115289516425</c:v>
                </c:pt>
                <c:pt idx="25">
                  <c:v>15.821518401159155</c:v>
                </c:pt>
                <c:pt idx="26">
                  <c:v>15.21135623446717</c:v>
                </c:pt>
                <c:pt idx="27">
                  <c:v>14.58850038954737</c:v>
                </c:pt>
                <c:pt idx="28">
                  <c:v>13.965473300939697</c:v>
                </c:pt>
                <c:pt idx="29">
                  <c:v>13.354346680346369</c:v>
                </c:pt>
                <c:pt idx="30">
                  <c:v>12.755423215159484</c:v>
                </c:pt>
                <c:pt idx="31">
                  <c:v>12.168996477274575</c:v>
                </c:pt>
                <c:pt idx="32">
                  <c:v>11.595350064169835</c:v>
                </c:pt>
                <c:pt idx="33">
                  <c:v>11.034756720617422</c:v>
                </c:pt>
                <c:pt idx="34">
                  <c:v>10.487477442731713</c:v>
                </c:pt>
                <c:pt idx="35">
                  <c:v>9.9537605662974542</c:v>
                </c:pt>
                <c:pt idx="36">
                  <c:v>9.4338408415740957</c:v>
                </c:pt>
                <c:pt idx="37">
                  <c:v>8.9279384970441527</c:v>
                </c:pt>
                <c:pt idx="38">
                  <c:v>8.4362582948600693</c:v>
                </c:pt>
                <c:pt idx="39">
                  <c:v>7.9589885810490886</c:v>
                </c:pt>
                <c:pt idx="40">
                  <c:v>7.4963003338575893</c:v>
                </c:pt>
                <c:pt idx="41">
                  <c:v>7.0483462139559672</c:v>
                </c:pt>
                <c:pt idx="42">
                  <c:v>6.615259620582175</c:v>
                </c:pt>
                <c:pt idx="43">
                  <c:v>6.1971537580762712</c:v>
                </c:pt>
                <c:pt idx="44">
                  <c:v>5.7941207176497267</c:v>
                </c:pt>
                <c:pt idx="45">
                  <c:v>5.4062305796406118</c:v>
                </c:pt>
                <c:pt idx="46">
                  <c:v>5.0335305419286582</c:v>
                </c:pt>
                <c:pt idx="47">
                  <c:v>4.676044080621641</c:v>
                </c:pt>
                <c:pt idx="48">
                  <c:v>4.3337701495740264</c:v>
                </c:pt>
                <c:pt idx="49">
                  <c:v>4.0066824257600757</c:v>
                </c:pt>
                <c:pt idx="50">
                  <c:v>3.6947286079923871</c:v>
                </c:pt>
                <c:pt idx="51">
                  <c:v>3.397829776951832</c:v>
                </c:pt>
                <c:pt idx="52">
                  <c:v>3.1158798249716018</c:v>
                </c:pt>
                <c:pt idx="53">
                  <c:v>2.8487449644925884</c:v>
                </c:pt>
                <c:pt idx="54">
                  <c:v>2.5962633245746591</c:v>
                </c:pt>
                <c:pt idx="55">
                  <c:v>2.3582446453026056</c:v>
                </c:pt>
                <c:pt idx="56">
                  <c:v>2.1344700803594256</c:v>
                </c:pt>
                <c:pt idx="57">
                  <c:v>1.9246921184451544</c:v>
                </c:pt>
                <c:pt idx="58">
                  <c:v>1.7286346345869992</c:v>
                </c:pt>
                <c:pt idx="59">
                  <c:v>1.5459930827048556</c:v>
                </c:pt>
                <c:pt idx="60">
                  <c:v>1.3764348410523977</c:v>
                </c:pt>
                <c:pt idx="61">
                  <c:v>1.2195997223328003</c:v>
                </c:pt>
                <c:pt idx="62">
                  <c:v>1.0751006603723463</c:v>
                </c:pt>
                <c:pt idx="63">
                  <c:v>0.94252458520433213</c:v>
                </c:pt>
                <c:pt idx="64">
                  <c:v>0.82143349824665757</c:v>
                </c:pt>
                <c:pt idx="65">
                  <c:v>0.7113657589222242</c:v>
                </c:pt>
                <c:pt idx="66">
                  <c:v>0.61183759354048461</c:v>
                </c:pt>
                <c:pt idx="67">
                  <c:v>0.52234483649525065</c:v>
                </c:pt>
                <c:pt idx="68">
                  <c:v>0.44236491279635476</c:v>
                </c:pt>
                <c:pt idx="69">
                  <c:v>0.3713590695926014</c:v>
                </c:pt>
                <c:pt idx="70">
                  <c:v>0.30877486260443682</c:v>
                </c:pt>
                <c:pt idx="71">
                  <c:v>0.25404890120146612</c:v>
                </c:pt>
                <c:pt idx="72">
                  <c:v>0.20660985315600128</c:v>
                </c:pt>
                <c:pt idx="73">
                  <c:v>0.16588170678955785</c:v>
                </c:pt>
                <c:pt idx="74">
                  <c:v>0.13128728419916583</c:v>
                </c:pt>
                <c:pt idx="75">
                  <c:v>0.1022519943793419</c:v>
                </c:pt>
                <c:pt idx="76">
                  <c:v>7.8207809194370564E-2</c:v>
                </c:pt>
                <c:pt idx="77">
                  <c:v>5.8597438124341324E-2</c:v>
                </c:pt>
                <c:pt idx="78">
                  <c:v>4.2878669288545612E-2</c:v>
                </c:pt>
                <c:pt idx="79">
                  <c:v>3.0528834171943027E-2</c:v>
                </c:pt>
                <c:pt idx="80">
                  <c:v>2.1049341407422081E-2</c:v>
                </c:pt>
                <c:pt idx="81">
                  <c:v>1.3970210469043984E-2</c:v>
                </c:pt>
                <c:pt idx="82">
                  <c:v>8.8545186495514547E-3</c:v>
                </c:pt>
                <c:pt idx="83">
                  <c:v>5.3026534793291901E-3</c:v>
                </c:pt>
                <c:pt idx="84">
                  <c:v>2.9562367550688708E-3</c:v>
                </c:pt>
                <c:pt idx="85">
                  <c:v>1.5015540857868785E-3</c:v>
                </c:pt>
                <c:pt idx="86">
                  <c:v>6.7228305588561761E-4</c:v>
                </c:pt>
                <c:pt idx="87">
                  <c:v>2.5126006745457248E-4</c:v>
                </c:pt>
                <c:pt idx="88">
                  <c:v>7.0954192100048148E-5</c:v>
                </c:pt>
                <c:pt idx="89">
                  <c:v>1.2213281055853402E-5</c:v>
                </c:pt>
                <c:pt idx="90">
                  <c:v>6.8421668394399102E-7</c:v>
                </c:pt>
                <c:pt idx="91">
                  <c:v>9.6142510754475758E-11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'9-12-1978'!$A$36:$A$167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'9-12-1978'!$G$36:$G$167</c:f>
              <c:numCache>
                <c:formatCode>#,#00</c:formatCode>
                <c:ptCount val="132"/>
                <c:pt idx="0">
                  <c:v>25.103917750855608</c:v>
                </c:pt>
                <c:pt idx="1">
                  <c:v>24.809796817727939</c:v>
                </c:pt>
                <c:pt idx="2">
                  <c:v>24.502735097187429</c:v>
                </c:pt>
                <c:pt idx="3">
                  <c:v>24.182337500264694</c:v>
                </c:pt>
                <c:pt idx="4">
                  <c:v>23.848217446615266</c:v>
                </c:pt>
                <c:pt idx="5">
                  <c:v>23.5</c:v>
                </c:pt>
                <c:pt idx="6">
                  <c:v>23.137325367959573</c:v>
                </c:pt>
                <c:pt idx="7">
                  <c:v>22.759852791104933</c:v>
                </c:pt>
                <c:pt idx="8">
                  <c:v>22.367264847107766</c:v>
                </c:pt>
                <c:pt idx="9">
                  <c:v>21.959272193613874</c:v>
                </c:pt>
                <c:pt idx="10">
                  <c:v>21.535618772792063</c:v>
                </c:pt>
                <c:pt idx="11">
                  <c:v>21.096087497937205</c:v>
                </c:pt>
                <c:pt idx="12">
                  <c:v>20.640506439305078</c:v>
                </c:pt>
                <c:pt idx="13">
                  <c:v>20.16875552198902</c:v>
                </c:pt>
                <c:pt idx="14">
                  <c:v>19.680773742946641</c:v>
                </c:pt>
                <c:pt idx="15">
                  <c:v>19.176566907019502</c:v>
                </c:pt>
                <c:pt idx="16">
                  <c:v>18.656215872701505</c:v>
                </c:pt>
                <c:pt idx="17">
                  <c:v>18.119885287223099</c:v>
                </c:pt>
                <c:pt idx="18">
                  <c:v>17.567832776918735</c:v>
                </c:pt>
                <c:pt idx="19">
                  <c:v>17.000418542509763</c:v>
                </c:pt>
                <c:pt idx="20">
                  <c:v>16.418115289516425</c:v>
                </c:pt>
                <c:pt idx="21">
                  <c:v>15.821518401159155</c:v>
                </c:pt>
                <c:pt idx="22">
                  <c:v>15.21135623446717</c:v>
                </c:pt>
                <c:pt idx="23">
                  <c:v>14.58850038954737</c:v>
                </c:pt>
                <c:pt idx="24">
                  <c:v>13.965473300939697</c:v>
                </c:pt>
                <c:pt idx="25">
                  <c:v>13.354346680346369</c:v>
                </c:pt>
                <c:pt idx="26">
                  <c:v>12.755423215159484</c:v>
                </c:pt>
                <c:pt idx="27">
                  <c:v>12.168996477274575</c:v>
                </c:pt>
                <c:pt idx="28">
                  <c:v>11.595350064169835</c:v>
                </c:pt>
                <c:pt idx="29">
                  <c:v>11.034756720617422</c:v>
                </c:pt>
                <c:pt idx="30">
                  <c:v>10.487477442731713</c:v>
                </c:pt>
                <c:pt idx="31">
                  <c:v>9.9537605662974542</c:v>
                </c:pt>
                <c:pt idx="32">
                  <c:v>9.4338408415740957</c:v>
                </c:pt>
                <c:pt idx="33">
                  <c:v>8.9279384970441527</c:v>
                </c:pt>
                <c:pt idx="34">
                  <c:v>8.4362582948600693</c:v>
                </c:pt>
                <c:pt idx="35">
                  <c:v>7.9589885810490886</c:v>
                </c:pt>
                <c:pt idx="36">
                  <c:v>7.4963003338575893</c:v>
                </c:pt>
                <c:pt idx="37">
                  <c:v>7.0483462139559672</c:v>
                </c:pt>
                <c:pt idx="38">
                  <c:v>6.615259620582175</c:v>
                </c:pt>
                <c:pt idx="39">
                  <c:v>6.1971537580762712</c:v>
                </c:pt>
                <c:pt idx="40">
                  <c:v>5.7941207176497267</c:v>
                </c:pt>
                <c:pt idx="41">
                  <c:v>5.4062305796406118</c:v>
                </c:pt>
                <c:pt idx="42">
                  <c:v>5.0335305419286582</c:v>
                </c:pt>
                <c:pt idx="43">
                  <c:v>4.676044080621641</c:v>
                </c:pt>
                <c:pt idx="44">
                  <c:v>4.3337701495740264</c:v>
                </c:pt>
                <c:pt idx="45">
                  <c:v>4.0066824257600757</c:v>
                </c:pt>
                <c:pt idx="46">
                  <c:v>3.6947286079923871</c:v>
                </c:pt>
                <c:pt idx="47">
                  <c:v>3.397829776951832</c:v>
                </c:pt>
                <c:pt idx="48">
                  <c:v>3.1158798249716018</c:v>
                </c:pt>
                <c:pt idx="49">
                  <c:v>2.8487449644925884</c:v>
                </c:pt>
                <c:pt idx="50">
                  <c:v>2.5962633245746591</c:v>
                </c:pt>
                <c:pt idx="51">
                  <c:v>2.3582446453026056</c:v>
                </c:pt>
                <c:pt idx="52">
                  <c:v>2.1344700803594256</c:v>
                </c:pt>
                <c:pt idx="53">
                  <c:v>1.9246921184451544</c:v>
                </c:pt>
                <c:pt idx="54">
                  <c:v>1.7286346345869992</c:v>
                </c:pt>
                <c:pt idx="55">
                  <c:v>1.5459930827048556</c:v>
                </c:pt>
                <c:pt idx="56">
                  <c:v>1.3764348410523977</c:v>
                </c:pt>
                <c:pt idx="57">
                  <c:v>1.2195997223328003</c:v>
                </c:pt>
                <c:pt idx="58">
                  <c:v>1.0751006603723463</c:v>
                </c:pt>
                <c:pt idx="59">
                  <c:v>0.94252458520433213</c:v>
                </c:pt>
                <c:pt idx="60">
                  <c:v>0.82143349824665757</c:v>
                </c:pt>
                <c:pt idx="61">
                  <c:v>0.7113657589222242</c:v>
                </c:pt>
                <c:pt idx="62">
                  <c:v>0.61183759354048461</c:v>
                </c:pt>
                <c:pt idx="63">
                  <c:v>0.52234483649525065</c:v>
                </c:pt>
                <c:pt idx="64">
                  <c:v>0.44236491279635476</c:v>
                </c:pt>
                <c:pt idx="65">
                  <c:v>0.3713590695926014</c:v>
                </c:pt>
                <c:pt idx="66">
                  <c:v>0.30877486260443682</c:v>
                </c:pt>
                <c:pt idx="67">
                  <c:v>0.25404890120146612</c:v>
                </c:pt>
                <c:pt idx="68">
                  <c:v>0.20660985315600128</c:v>
                </c:pt>
                <c:pt idx="69">
                  <c:v>0.16588170678955785</c:v>
                </c:pt>
                <c:pt idx="70">
                  <c:v>0.13128728419916583</c:v>
                </c:pt>
                <c:pt idx="71">
                  <c:v>0.1022519943793419</c:v>
                </c:pt>
                <c:pt idx="72">
                  <c:v>7.8207809194370564E-2</c:v>
                </c:pt>
                <c:pt idx="73">
                  <c:v>5.8597438124341324E-2</c:v>
                </c:pt>
                <c:pt idx="74">
                  <c:v>4.2878669288545612E-2</c:v>
                </c:pt>
                <c:pt idx="75">
                  <c:v>3.0528834171943027E-2</c:v>
                </c:pt>
                <c:pt idx="76">
                  <c:v>2.1049341407422081E-2</c:v>
                </c:pt>
                <c:pt idx="77">
                  <c:v>1.3970210469043984E-2</c:v>
                </c:pt>
                <c:pt idx="78">
                  <c:v>8.8545186495514547E-3</c:v>
                </c:pt>
                <c:pt idx="79">
                  <c:v>5.3026534793291901E-3</c:v>
                </c:pt>
                <c:pt idx="80">
                  <c:v>2.9562367550688708E-3</c:v>
                </c:pt>
                <c:pt idx="81">
                  <c:v>1.5015540857868785E-3</c:v>
                </c:pt>
                <c:pt idx="82">
                  <c:v>6.7228305588561761E-4</c:v>
                </c:pt>
                <c:pt idx="83">
                  <c:v>2.5126006745457248E-4</c:v>
                </c:pt>
                <c:pt idx="84">
                  <c:v>7.0954192100048148E-5</c:v>
                </c:pt>
                <c:pt idx="85">
                  <c:v>1.2213281055853402E-5</c:v>
                </c:pt>
                <c:pt idx="86">
                  <c:v>6.8421668394399102E-7</c:v>
                </c:pt>
                <c:pt idx="87">
                  <c:v>9.6142510754475758E-11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'9-12-1978'!$H$41:$H$167</c:f>
              <c:numCache>
                <c:formatCode>General</c:formatCode>
                <c:ptCount val="127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</c:numCache>
            </c:numRef>
          </c:xVal>
          <c:yVal>
            <c:numRef>
              <c:f>'9-12-1978'!$G$41:$G$167</c:f>
              <c:numCache>
                <c:formatCode>#,#00</c:formatCode>
                <c:ptCount val="127"/>
                <c:pt idx="0">
                  <c:v>23.5</c:v>
                </c:pt>
                <c:pt idx="1">
                  <c:v>23.137325367959573</c:v>
                </c:pt>
                <c:pt idx="2">
                  <c:v>22.759852791104933</c:v>
                </c:pt>
                <c:pt idx="3">
                  <c:v>22.367264847107766</c:v>
                </c:pt>
                <c:pt idx="4">
                  <c:v>21.959272193613874</c:v>
                </c:pt>
                <c:pt idx="5">
                  <c:v>21.535618772792063</c:v>
                </c:pt>
                <c:pt idx="6">
                  <c:v>21.096087497937205</c:v>
                </c:pt>
                <c:pt idx="7">
                  <c:v>20.640506439305078</c:v>
                </c:pt>
                <c:pt idx="8">
                  <c:v>20.16875552198902</c:v>
                </c:pt>
                <c:pt idx="9">
                  <c:v>19.680773742946641</c:v>
                </c:pt>
                <c:pt idx="10">
                  <c:v>19.176566907019502</c:v>
                </c:pt>
                <c:pt idx="11">
                  <c:v>18.656215872701505</c:v>
                </c:pt>
                <c:pt idx="12">
                  <c:v>18.119885287223099</c:v>
                </c:pt>
                <c:pt idx="13">
                  <c:v>17.567832776918735</c:v>
                </c:pt>
                <c:pt idx="14">
                  <c:v>17.000418542509763</c:v>
                </c:pt>
                <c:pt idx="15">
                  <c:v>16.418115289516425</c:v>
                </c:pt>
                <c:pt idx="16">
                  <c:v>15.821518401159155</c:v>
                </c:pt>
                <c:pt idx="17">
                  <c:v>15.21135623446717</c:v>
                </c:pt>
                <c:pt idx="18">
                  <c:v>14.58850038954737</c:v>
                </c:pt>
                <c:pt idx="19">
                  <c:v>13.965473300939697</c:v>
                </c:pt>
                <c:pt idx="20">
                  <c:v>13.354346680346369</c:v>
                </c:pt>
                <c:pt idx="21">
                  <c:v>12.755423215159484</c:v>
                </c:pt>
                <c:pt idx="22">
                  <c:v>12.168996477274575</c:v>
                </c:pt>
                <c:pt idx="23">
                  <c:v>11.595350064169835</c:v>
                </c:pt>
                <c:pt idx="24">
                  <c:v>11.034756720617422</c:v>
                </c:pt>
                <c:pt idx="25">
                  <c:v>10.487477442731713</c:v>
                </c:pt>
                <c:pt idx="26">
                  <c:v>9.9537605662974542</c:v>
                </c:pt>
                <c:pt idx="27">
                  <c:v>9.4338408415740957</c:v>
                </c:pt>
                <c:pt idx="28">
                  <c:v>8.9279384970441527</c:v>
                </c:pt>
                <c:pt idx="29">
                  <c:v>8.4362582948600693</c:v>
                </c:pt>
                <c:pt idx="30">
                  <c:v>7.9589885810490886</c:v>
                </c:pt>
                <c:pt idx="31">
                  <c:v>7.4963003338575893</c:v>
                </c:pt>
                <c:pt idx="32">
                  <c:v>7.0483462139559672</c:v>
                </c:pt>
                <c:pt idx="33">
                  <c:v>6.615259620582175</c:v>
                </c:pt>
                <c:pt idx="34">
                  <c:v>6.1971537580762712</c:v>
                </c:pt>
                <c:pt idx="35">
                  <c:v>5.7941207176497267</c:v>
                </c:pt>
                <c:pt idx="36">
                  <c:v>5.4062305796406118</c:v>
                </c:pt>
                <c:pt idx="37">
                  <c:v>5.0335305419286582</c:v>
                </c:pt>
                <c:pt idx="38">
                  <c:v>4.676044080621641</c:v>
                </c:pt>
                <c:pt idx="39">
                  <c:v>4.3337701495740264</c:v>
                </c:pt>
                <c:pt idx="40">
                  <c:v>4.0066824257600757</c:v>
                </c:pt>
                <c:pt idx="41">
                  <c:v>3.6947286079923871</c:v>
                </c:pt>
                <c:pt idx="42">
                  <c:v>3.397829776951832</c:v>
                </c:pt>
                <c:pt idx="43">
                  <c:v>3.1158798249716018</c:v>
                </c:pt>
                <c:pt idx="44">
                  <c:v>2.8487449644925884</c:v>
                </c:pt>
                <c:pt idx="45">
                  <c:v>2.5962633245746591</c:v>
                </c:pt>
                <c:pt idx="46">
                  <c:v>2.3582446453026056</c:v>
                </c:pt>
                <c:pt idx="47">
                  <c:v>2.1344700803594256</c:v>
                </c:pt>
                <c:pt idx="48">
                  <c:v>1.9246921184451544</c:v>
                </c:pt>
                <c:pt idx="49">
                  <c:v>1.7286346345869992</c:v>
                </c:pt>
                <c:pt idx="50">
                  <c:v>1.5459930827048556</c:v>
                </c:pt>
                <c:pt idx="51">
                  <c:v>1.3764348410523977</c:v>
                </c:pt>
                <c:pt idx="52">
                  <c:v>1.2195997223328003</c:v>
                </c:pt>
                <c:pt idx="53">
                  <c:v>1.0751006603723463</c:v>
                </c:pt>
                <c:pt idx="54">
                  <c:v>0.94252458520433213</c:v>
                </c:pt>
                <c:pt idx="55">
                  <c:v>0.82143349824665757</c:v>
                </c:pt>
                <c:pt idx="56">
                  <c:v>0.7113657589222242</c:v>
                </c:pt>
                <c:pt idx="57">
                  <c:v>0.61183759354048461</c:v>
                </c:pt>
                <c:pt idx="58">
                  <c:v>0.52234483649525065</c:v>
                </c:pt>
                <c:pt idx="59">
                  <c:v>0.44236491279635476</c:v>
                </c:pt>
                <c:pt idx="60">
                  <c:v>0.3713590695926014</c:v>
                </c:pt>
                <c:pt idx="61">
                  <c:v>0.30877486260443682</c:v>
                </c:pt>
                <c:pt idx="62">
                  <c:v>0.25404890120146612</c:v>
                </c:pt>
                <c:pt idx="63">
                  <c:v>0.20660985315600128</c:v>
                </c:pt>
                <c:pt idx="64">
                  <c:v>0.16588170678955785</c:v>
                </c:pt>
                <c:pt idx="65">
                  <c:v>0.13128728419916583</c:v>
                </c:pt>
                <c:pt idx="66">
                  <c:v>0.1022519943793419</c:v>
                </c:pt>
                <c:pt idx="67">
                  <c:v>7.8207809194370564E-2</c:v>
                </c:pt>
                <c:pt idx="68">
                  <c:v>5.8597438124341324E-2</c:v>
                </c:pt>
                <c:pt idx="69">
                  <c:v>4.2878669288545612E-2</c:v>
                </c:pt>
                <c:pt idx="70">
                  <c:v>3.0528834171943027E-2</c:v>
                </c:pt>
                <c:pt idx="71">
                  <c:v>2.1049341407422081E-2</c:v>
                </c:pt>
                <c:pt idx="72">
                  <c:v>1.3970210469043984E-2</c:v>
                </c:pt>
                <c:pt idx="73">
                  <c:v>8.8545186495514547E-3</c:v>
                </c:pt>
                <c:pt idx="74">
                  <c:v>5.3026534793291901E-3</c:v>
                </c:pt>
                <c:pt idx="75">
                  <c:v>2.9562367550688708E-3</c:v>
                </c:pt>
                <c:pt idx="76">
                  <c:v>1.5015540857868785E-3</c:v>
                </c:pt>
                <c:pt idx="77">
                  <c:v>6.7228305588561761E-4</c:v>
                </c:pt>
                <c:pt idx="78">
                  <c:v>2.5126006745457248E-4</c:v>
                </c:pt>
                <c:pt idx="79">
                  <c:v>7.0954192100048148E-5</c:v>
                </c:pt>
                <c:pt idx="80">
                  <c:v>1.2213281055853402E-5</c:v>
                </c:pt>
                <c:pt idx="81">
                  <c:v>6.8421668394399102E-7</c:v>
                </c:pt>
                <c:pt idx="82">
                  <c:v>9.6142510754475758E-11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442880"/>
        <c:axId val="120444800"/>
      </c:scatterChart>
      <c:valAx>
        <c:axId val="120442880"/>
        <c:scaling>
          <c:orientation val="minMax"/>
          <c:max val="10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0444800"/>
        <c:crosses val="autoZero"/>
        <c:crossBetween val="midCat"/>
      </c:valAx>
      <c:valAx>
        <c:axId val="12044480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044288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Corantijn 14-12-1978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'14-12-1978'!$F$5:$F$22</c:f>
              <c:numCache>
                <c:formatCode>General</c:formatCode>
                <c:ptCount val="18"/>
                <c:pt idx="0">
                  <c:v>22000</c:v>
                </c:pt>
                <c:pt idx="1">
                  <c:v>40000</c:v>
                </c:pt>
                <c:pt idx="2">
                  <c:v>57000</c:v>
                </c:pt>
                <c:pt idx="3">
                  <c:v>67000</c:v>
                </c:pt>
              </c:numCache>
            </c:numRef>
          </c:xVal>
          <c:yVal>
            <c:numRef>
              <c:f>'14-12-1978'!$G$5:$G$22</c:f>
              <c:numCache>
                <c:formatCode>0.00</c:formatCode>
                <c:ptCount val="18"/>
                <c:pt idx="0">
                  <c:v>12.5</c:v>
                </c:pt>
                <c:pt idx="1">
                  <c:v>5.5</c:v>
                </c:pt>
                <c:pt idx="2">
                  <c:v>2</c:v>
                </c:pt>
                <c:pt idx="3">
                  <c:v>1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'14-12-1978'!$H$5:$H$22</c:f>
              <c:numCache>
                <c:formatCode>General</c:formatCode>
                <c:ptCount val="18"/>
                <c:pt idx="0">
                  <c:v>22000</c:v>
                </c:pt>
                <c:pt idx="1">
                  <c:v>40000</c:v>
                </c:pt>
                <c:pt idx="2">
                  <c:v>57000</c:v>
                </c:pt>
                <c:pt idx="3">
                  <c:v>67000</c:v>
                </c:pt>
              </c:numCache>
            </c:numRef>
          </c:xVal>
          <c:yVal>
            <c:numRef>
              <c:f>'14-12-1978'!$I$5:$I$22</c:f>
              <c:numCache>
                <c:formatCode>0.00</c:formatCode>
                <c:ptCount val="18"/>
                <c:pt idx="0">
                  <c:v>8</c:v>
                </c:pt>
                <c:pt idx="1">
                  <c:v>2.4</c:v>
                </c:pt>
                <c:pt idx="2">
                  <c:v>0.4</c:v>
                </c:pt>
                <c:pt idx="3">
                  <c:v>0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'14-12-1978'!$I$32:$I$167</c:f>
              <c:numCache>
                <c:formatCode>General</c:formatCode>
                <c:ptCount val="136"/>
                <c:pt idx="0">
                  <c:v>-11500</c:v>
                </c:pt>
                <c:pt idx="1">
                  <c:v>-1500</c:v>
                </c:pt>
                <c:pt idx="2">
                  <c:v>-500</c:v>
                </c:pt>
                <c:pt idx="3">
                  <c:v>500</c:v>
                </c:pt>
                <c:pt idx="4">
                  <c:v>1500</c:v>
                </c:pt>
                <c:pt idx="5">
                  <c:v>2500</c:v>
                </c:pt>
                <c:pt idx="6">
                  <c:v>3500</c:v>
                </c:pt>
                <c:pt idx="7">
                  <c:v>4500</c:v>
                </c:pt>
                <c:pt idx="8">
                  <c:v>5500</c:v>
                </c:pt>
                <c:pt idx="9">
                  <c:v>6500</c:v>
                </c:pt>
                <c:pt idx="10">
                  <c:v>7500</c:v>
                </c:pt>
                <c:pt idx="11">
                  <c:v>8500</c:v>
                </c:pt>
                <c:pt idx="12">
                  <c:v>9500</c:v>
                </c:pt>
                <c:pt idx="13">
                  <c:v>10500</c:v>
                </c:pt>
                <c:pt idx="14">
                  <c:v>11500</c:v>
                </c:pt>
                <c:pt idx="15">
                  <c:v>12500</c:v>
                </c:pt>
                <c:pt idx="16">
                  <c:v>13500</c:v>
                </c:pt>
                <c:pt idx="17">
                  <c:v>14500</c:v>
                </c:pt>
                <c:pt idx="18">
                  <c:v>15500</c:v>
                </c:pt>
                <c:pt idx="19">
                  <c:v>16500</c:v>
                </c:pt>
                <c:pt idx="20">
                  <c:v>17500</c:v>
                </c:pt>
                <c:pt idx="21">
                  <c:v>18500</c:v>
                </c:pt>
                <c:pt idx="22">
                  <c:v>19500</c:v>
                </c:pt>
                <c:pt idx="23">
                  <c:v>20500</c:v>
                </c:pt>
                <c:pt idx="24">
                  <c:v>21500</c:v>
                </c:pt>
                <c:pt idx="25">
                  <c:v>22500</c:v>
                </c:pt>
                <c:pt idx="26">
                  <c:v>23500</c:v>
                </c:pt>
                <c:pt idx="27">
                  <c:v>24500</c:v>
                </c:pt>
                <c:pt idx="28">
                  <c:v>25500</c:v>
                </c:pt>
                <c:pt idx="29">
                  <c:v>26500</c:v>
                </c:pt>
                <c:pt idx="30">
                  <c:v>27500</c:v>
                </c:pt>
                <c:pt idx="31">
                  <c:v>28500</c:v>
                </c:pt>
                <c:pt idx="32">
                  <c:v>29500</c:v>
                </c:pt>
                <c:pt idx="33">
                  <c:v>30500</c:v>
                </c:pt>
                <c:pt idx="34">
                  <c:v>31500</c:v>
                </c:pt>
                <c:pt idx="35">
                  <c:v>32500</c:v>
                </c:pt>
                <c:pt idx="36">
                  <c:v>33500</c:v>
                </c:pt>
                <c:pt idx="37">
                  <c:v>34500</c:v>
                </c:pt>
                <c:pt idx="38">
                  <c:v>35500</c:v>
                </c:pt>
                <c:pt idx="39">
                  <c:v>36500</c:v>
                </c:pt>
                <c:pt idx="40">
                  <c:v>37500</c:v>
                </c:pt>
                <c:pt idx="41">
                  <c:v>38500</c:v>
                </c:pt>
                <c:pt idx="42">
                  <c:v>39500</c:v>
                </c:pt>
                <c:pt idx="43">
                  <c:v>40500</c:v>
                </c:pt>
                <c:pt idx="44">
                  <c:v>41500</c:v>
                </c:pt>
                <c:pt idx="45">
                  <c:v>42500</c:v>
                </c:pt>
                <c:pt idx="46">
                  <c:v>43500</c:v>
                </c:pt>
                <c:pt idx="47">
                  <c:v>44500</c:v>
                </c:pt>
                <c:pt idx="48">
                  <c:v>45500</c:v>
                </c:pt>
                <c:pt idx="49">
                  <c:v>46500</c:v>
                </c:pt>
                <c:pt idx="50">
                  <c:v>47500</c:v>
                </c:pt>
                <c:pt idx="51">
                  <c:v>48500</c:v>
                </c:pt>
                <c:pt idx="52">
                  <c:v>49500</c:v>
                </c:pt>
                <c:pt idx="53">
                  <c:v>50500</c:v>
                </c:pt>
                <c:pt idx="54">
                  <c:v>51500</c:v>
                </c:pt>
                <c:pt idx="55">
                  <c:v>52500</c:v>
                </c:pt>
                <c:pt idx="56">
                  <c:v>53500</c:v>
                </c:pt>
                <c:pt idx="57">
                  <c:v>54500</c:v>
                </c:pt>
                <c:pt idx="58">
                  <c:v>55500</c:v>
                </c:pt>
                <c:pt idx="59">
                  <c:v>56500</c:v>
                </c:pt>
                <c:pt idx="60">
                  <c:v>57500</c:v>
                </c:pt>
                <c:pt idx="61">
                  <c:v>58500</c:v>
                </c:pt>
                <c:pt idx="62">
                  <c:v>59500</c:v>
                </c:pt>
                <c:pt idx="63">
                  <c:v>60500</c:v>
                </c:pt>
                <c:pt idx="64">
                  <c:v>61500</c:v>
                </c:pt>
                <c:pt idx="65">
                  <c:v>62500</c:v>
                </c:pt>
                <c:pt idx="66">
                  <c:v>63500</c:v>
                </c:pt>
                <c:pt idx="67">
                  <c:v>64500</c:v>
                </c:pt>
                <c:pt idx="68">
                  <c:v>65500</c:v>
                </c:pt>
                <c:pt idx="69">
                  <c:v>66500</c:v>
                </c:pt>
                <c:pt idx="70">
                  <c:v>67500</c:v>
                </c:pt>
                <c:pt idx="71">
                  <c:v>68500</c:v>
                </c:pt>
                <c:pt idx="72">
                  <c:v>69500</c:v>
                </c:pt>
                <c:pt idx="73">
                  <c:v>70500</c:v>
                </c:pt>
                <c:pt idx="74">
                  <c:v>71500</c:v>
                </c:pt>
                <c:pt idx="75">
                  <c:v>72500</c:v>
                </c:pt>
                <c:pt idx="76">
                  <c:v>73500</c:v>
                </c:pt>
                <c:pt idx="77">
                  <c:v>74500</c:v>
                </c:pt>
                <c:pt idx="78">
                  <c:v>75500</c:v>
                </c:pt>
                <c:pt idx="79">
                  <c:v>76500</c:v>
                </c:pt>
                <c:pt idx="80">
                  <c:v>77500</c:v>
                </c:pt>
                <c:pt idx="81">
                  <c:v>78500</c:v>
                </c:pt>
                <c:pt idx="82">
                  <c:v>79500</c:v>
                </c:pt>
                <c:pt idx="83">
                  <c:v>80500</c:v>
                </c:pt>
                <c:pt idx="84">
                  <c:v>81500</c:v>
                </c:pt>
                <c:pt idx="85">
                  <c:v>82500</c:v>
                </c:pt>
                <c:pt idx="86">
                  <c:v>83500</c:v>
                </c:pt>
                <c:pt idx="87">
                  <c:v>84500</c:v>
                </c:pt>
                <c:pt idx="88">
                  <c:v>85500</c:v>
                </c:pt>
                <c:pt idx="89">
                  <c:v>86500</c:v>
                </c:pt>
                <c:pt idx="90">
                  <c:v>87500</c:v>
                </c:pt>
                <c:pt idx="91">
                  <c:v>88500</c:v>
                </c:pt>
                <c:pt idx="92">
                  <c:v>89500</c:v>
                </c:pt>
                <c:pt idx="93">
                  <c:v>90500</c:v>
                </c:pt>
                <c:pt idx="94">
                  <c:v>91500</c:v>
                </c:pt>
                <c:pt idx="95">
                  <c:v>92500</c:v>
                </c:pt>
                <c:pt idx="96">
                  <c:v>93500</c:v>
                </c:pt>
                <c:pt idx="97">
                  <c:v>94500</c:v>
                </c:pt>
                <c:pt idx="98">
                  <c:v>95500</c:v>
                </c:pt>
                <c:pt idx="99">
                  <c:v>96500</c:v>
                </c:pt>
                <c:pt idx="100">
                  <c:v>97500</c:v>
                </c:pt>
                <c:pt idx="101">
                  <c:v>98500</c:v>
                </c:pt>
                <c:pt idx="102">
                  <c:v>99500</c:v>
                </c:pt>
                <c:pt idx="103">
                  <c:v>100500</c:v>
                </c:pt>
                <c:pt idx="104">
                  <c:v>101500</c:v>
                </c:pt>
                <c:pt idx="105">
                  <c:v>102500</c:v>
                </c:pt>
                <c:pt idx="106">
                  <c:v>103500</c:v>
                </c:pt>
                <c:pt idx="107">
                  <c:v>104500</c:v>
                </c:pt>
                <c:pt idx="108">
                  <c:v>105500</c:v>
                </c:pt>
                <c:pt idx="109">
                  <c:v>106500</c:v>
                </c:pt>
                <c:pt idx="110">
                  <c:v>107500</c:v>
                </c:pt>
                <c:pt idx="111">
                  <c:v>108500</c:v>
                </c:pt>
                <c:pt idx="112">
                  <c:v>109500</c:v>
                </c:pt>
                <c:pt idx="113">
                  <c:v>110500</c:v>
                </c:pt>
                <c:pt idx="114">
                  <c:v>111500</c:v>
                </c:pt>
                <c:pt idx="115">
                  <c:v>112500</c:v>
                </c:pt>
                <c:pt idx="116">
                  <c:v>113500</c:v>
                </c:pt>
                <c:pt idx="117">
                  <c:v>114500</c:v>
                </c:pt>
                <c:pt idx="118">
                  <c:v>115500</c:v>
                </c:pt>
                <c:pt idx="119">
                  <c:v>116500</c:v>
                </c:pt>
                <c:pt idx="120">
                  <c:v>117500</c:v>
                </c:pt>
                <c:pt idx="121">
                  <c:v>118500</c:v>
                </c:pt>
                <c:pt idx="122">
                  <c:v>119500</c:v>
                </c:pt>
                <c:pt idx="123">
                  <c:v>120500</c:v>
                </c:pt>
                <c:pt idx="124">
                  <c:v>121500</c:v>
                </c:pt>
                <c:pt idx="125">
                  <c:v>122500</c:v>
                </c:pt>
                <c:pt idx="126">
                  <c:v>123500</c:v>
                </c:pt>
                <c:pt idx="127">
                  <c:v>124500</c:v>
                </c:pt>
                <c:pt idx="128">
                  <c:v>125500</c:v>
                </c:pt>
                <c:pt idx="129">
                  <c:v>126500</c:v>
                </c:pt>
                <c:pt idx="130">
                  <c:v>127500</c:v>
                </c:pt>
                <c:pt idx="131">
                  <c:v>128500</c:v>
                </c:pt>
                <c:pt idx="132">
                  <c:v>129500</c:v>
                </c:pt>
                <c:pt idx="133">
                  <c:v>130500</c:v>
                </c:pt>
                <c:pt idx="134">
                  <c:v>131500</c:v>
                </c:pt>
                <c:pt idx="135">
                  <c:v>132500</c:v>
                </c:pt>
              </c:numCache>
            </c:numRef>
          </c:xVal>
          <c:yVal>
            <c:numRef>
              <c:f>'14-12-1978'!$G$32:$G$167</c:f>
              <c:numCache>
                <c:formatCode>#,#00</c:formatCode>
                <c:ptCount val="136"/>
                <c:pt idx="0">
                  <c:v>21.580678324588053</c:v>
                </c:pt>
                <c:pt idx="1">
                  <c:v>20.182937534019771</c:v>
                </c:pt>
                <c:pt idx="2">
                  <c:v>20.003835578110007</c:v>
                </c:pt>
                <c:pt idx="3">
                  <c:v>19.816416332926885</c:v>
                </c:pt>
                <c:pt idx="4">
                  <c:v>19.620373219469649</c:v>
                </c:pt>
                <c:pt idx="5">
                  <c:v>19.415397577315687</c:v>
                </c:pt>
                <c:pt idx="6">
                  <c:v>19.201179932928525</c:v>
                </c:pt>
                <c:pt idx="7">
                  <c:v>18.977411452769903</c:v>
                </c:pt>
                <c:pt idx="8">
                  <c:v>18.74378559820801</c:v>
                </c:pt>
                <c:pt idx="9">
                  <c:v>18.5</c:v>
                </c:pt>
                <c:pt idx="10">
                  <c:v>18.245758570806835</c:v>
                </c:pt>
                <c:pt idx="11">
                  <c:v>17.980773874733806</c:v>
                </c:pt>
                <c:pt idx="12">
                  <c:v>17.704769773232147</c:v>
                </c:pt>
                <c:pt idx="13">
                  <c:v>17.417484366790781</c:v>
                </c:pt>
                <c:pt idx="14">
                  <c:v>17.118673251624724</c:v>
                </c:pt>
                <c:pt idx="15">
                  <c:v>16.80811310995038</c:v>
                </c:pt>
                <c:pt idx="16">
                  <c:v>16.485605651337771</c:v>
                </c:pt>
                <c:pt idx="17">
                  <c:v>16.150981920939802</c:v>
                </c:pt>
                <c:pt idx="18">
                  <c:v>15.80410698799867</c:v>
                </c:pt>
                <c:pt idx="19">
                  <c:v>15.444885024783458</c:v>
                </c:pt>
                <c:pt idx="20">
                  <c:v>15.073264781862374</c:v>
                </c:pt>
                <c:pt idx="21">
                  <c:v>14.689245460187474</c:v>
                </c:pt>
                <c:pt idx="22">
                  <c:v>14.29288297367124</c:v>
                </c:pt>
                <c:pt idx="23">
                  <c:v>13.884296587551715</c:v>
                </c:pt>
                <c:pt idx="24">
                  <c:v>13.463675907643335</c:v>
                </c:pt>
                <c:pt idx="25">
                  <c:v>13.031288183303715</c:v>
                </c:pt>
                <c:pt idx="26">
                  <c:v>12.587485872352559</c:v>
                </c:pt>
                <c:pt idx="27">
                  <c:v>12.132714398984406</c:v>
                </c:pt>
                <c:pt idx="28">
                  <c:v>11.675967024639975</c:v>
                </c:pt>
                <c:pt idx="29">
                  <c:v>11.226042883130612</c:v>
                </c:pt>
                <c:pt idx="30">
                  <c:v>10.783168455162848</c:v>
                </c:pt>
                <c:pt idx="31">
                  <c:v>10.347566916498838</c:v>
                </c:pt>
                <c:pt idx="32">
                  <c:v>9.9194576443763047</c:v>
                </c:pt>
                <c:pt idx="33">
                  <c:v>9.499055707125871</c:v>
                </c:pt>
                <c:pt idx="34">
                  <c:v>9.0865713374472392</c:v>
                </c:pt>
                <c:pt idx="35">
                  <c:v>8.6822093899141368</c:v>
                </c:pt>
                <c:pt idx="36">
                  <c:v>8.286168783394972</c:v>
                </c:pt>
                <c:pt idx="37">
                  <c:v>7.8986419292028121</c:v>
                </c:pt>
                <c:pt idx="38">
                  <c:v>7.519814145923946</c:v>
                </c:pt>
                <c:pt idx="39">
                  <c:v>7.1498630620205734</c:v>
                </c:pt>
                <c:pt idx="40">
                  <c:v>6.7889580074591036</c:v>
                </c:pt>
                <c:pt idx="41">
                  <c:v>6.4372593957828883</c:v>
                </c:pt>
                <c:pt idx="42">
                  <c:v>6.0949180982258575</c:v>
                </c:pt>
                <c:pt idx="43">
                  <c:v>5.7620748116528997</c:v>
                </c:pt>
                <c:pt idx="44">
                  <c:v>5.4388594223135405</c:v>
                </c:pt>
                <c:pt idx="45">
                  <c:v>5.1253903676077535</c:v>
                </c:pt>
                <c:pt idx="46">
                  <c:v>4.8217739982867505</c:v>
                </c:pt>
                <c:pt idx="47">
                  <c:v>4.528103943747622</c:v>
                </c:pt>
                <c:pt idx="48">
                  <c:v>4.2444604833279733</c:v>
                </c:pt>
                <c:pt idx="49">
                  <c:v>3.9709099267656165</c:v>
                </c:pt>
                <c:pt idx="50">
                  <c:v>3.7075040072584553</c:v>
                </c:pt>
                <c:pt idx="51">
                  <c:v>3.4542792908400717</c:v>
                </c:pt>
                <c:pt idx="52">
                  <c:v>3.2112566060769243</c:v>
                </c:pt>
                <c:pt idx="53">
                  <c:v>2.9784404983923567</c:v>
                </c:pt>
                <c:pt idx="54">
                  <c:v>2.7558187136294086</c:v>
                </c:pt>
                <c:pt idx="55">
                  <c:v>2.5433617157777437</c:v>
                </c:pt>
                <c:pt idx="56">
                  <c:v>2.3410222441074109</c:v>
                </c:pt>
                <c:pt idx="57">
                  <c:v>2.1487349152718789</c:v>
                </c:pt>
                <c:pt idx="58">
                  <c:v>1.9664158762619026</c:v>
                </c:pt>
                <c:pt idx="59">
                  <c:v>1.7939625144072677</c:v>
                </c:pt>
                <c:pt idx="60">
                  <c:v>1.6312532309312455</c:v>
                </c:pt>
                <c:pt idx="61">
                  <c:v>1.4781472848586226</c:v>
                </c:pt>
                <c:pt idx="62">
                  <c:v>1.3344847143568375</c:v>
                </c:pt>
                <c:pt idx="63">
                  <c:v>1.200086342845045</c:v>
                </c:pt>
                <c:pt idx="64">
                  <c:v>1.0747538774308305</c:v>
                </c:pt>
                <c:pt idx="65">
                  <c:v>0.95827010742024721</c:v>
                </c:pt>
                <c:pt idx="66">
                  <c:v>0.85039921078439495</c:v>
                </c:pt>
                <c:pt idx="67">
                  <c:v>0.75088717654360981</c:v>
                </c:pt>
                <c:pt idx="68">
                  <c:v>0.659462351035628</c:v>
                </c:pt>
                <c:pt idx="69">
                  <c:v>0.57583611595176931</c:v>
                </c:pt>
                <c:pt idx="70">
                  <c:v>0.49970370583803581</c:v>
                </c:pt>
                <c:pt idx="71">
                  <c:v>0.43074517244606225</c:v>
                </c:pt>
                <c:pt idx="72">
                  <c:v>0.36862650285888598</c:v>
                </c:pt>
                <c:pt idx="73">
                  <c:v>0.31300089768189537</c:v>
                </c:pt>
                <c:pt idx="74">
                  <c:v>0.26351021474902847</c:v>
                </c:pt>
                <c:pt idx="75">
                  <c:v>0.21978658271237525</c:v>
                </c:pt>
                <c:pt idx="76">
                  <c:v>0.18145418751801615</c:v>
                </c:pt>
                <c:pt idx="77">
                  <c:v>0.14813123307335399</c:v>
                </c:pt>
                <c:pt idx="78">
                  <c:v>0.11943207532429378</c:v>
                </c:pt>
                <c:pt idx="79">
                  <c:v>9.4969526417178929E-2</c:v>
                </c:pt>
                <c:pt idx="80">
                  <c:v>7.4357322540899592E-2</c:v>
                </c:pt>
                <c:pt idx="81">
                  <c:v>5.7212745334482361E-2</c:v>
                </c:pt>
                <c:pt idx="82">
                  <c:v>4.3159382291073543E-2</c:v>
                </c:pt>
                <c:pt idx="83">
                  <c:v>3.1830006252889592E-2</c:v>
                </c:pt>
                <c:pt idx="84">
                  <c:v>2.2869547704432586E-2</c:v>
                </c:pt>
                <c:pt idx="85">
                  <c:v>1.5938125922830129E-2</c:v>
                </c:pt>
                <c:pt idx="86">
                  <c:v>1.0714095868240606E-2</c:v>
                </c:pt>
                <c:pt idx="87">
                  <c:v>6.8970566494341197E-3</c:v>
                </c:pt>
                <c:pt idx="88">
                  <c:v>4.2107540227454459E-3</c:v>
                </c:pt>
                <c:pt idx="89">
                  <c:v>2.4057930504904879E-3</c:v>
                </c:pt>
                <c:pt idx="90">
                  <c:v>1.2620568665496037E-3</c:v>
                </c:pt>
                <c:pt idx="91">
                  <c:v>5.907021423538194E-4</c:v>
                </c:pt>
                <c:pt idx="92">
                  <c:v>2.3556921051459377E-4</c:v>
                </c:pt>
                <c:pt idx="93">
                  <c:v>7.38012918444866E-5</c:v>
                </c:pt>
                <c:pt idx="94">
                  <c:v>1.5406112348433367E-5</c:v>
                </c:pt>
                <c:pt idx="95">
                  <c:v>1.3997499105509705E-6</c:v>
                </c:pt>
                <c:pt idx="96">
                  <c:v>7.6503881186247179E-9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'14-12-1978'!$A$36:$A$167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'14-12-1978'!$G$36:$G$167</c:f>
              <c:numCache>
                <c:formatCode>#,#00</c:formatCode>
                <c:ptCount val="132"/>
                <c:pt idx="0">
                  <c:v>19.620373219469649</c:v>
                </c:pt>
                <c:pt idx="1">
                  <c:v>19.415397577315687</c:v>
                </c:pt>
                <c:pt idx="2">
                  <c:v>19.201179932928525</c:v>
                </c:pt>
                <c:pt idx="3">
                  <c:v>18.977411452769903</c:v>
                </c:pt>
                <c:pt idx="4">
                  <c:v>18.74378559820801</c:v>
                </c:pt>
                <c:pt idx="5">
                  <c:v>18.5</c:v>
                </c:pt>
                <c:pt idx="6">
                  <c:v>18.245758570806835</c:v>
                </c:pt>
                <c:pt idx="7">
                  <c:v>17.980773874733806</c:v>
                </c:pt>
                <c:pt idx="8">
                  <c:v>17.704769773232147</c:v>
                </c:pt>
                <c:pt idx="9">
                  <c:v>17.417484366790781</c:v>
                </c:pt>
                <c:pt idx="10">
                  <c:v>17.118673251624724</c:v>
                </c:pt>
                <c:pt idx="11">
                  <c:v>16.80811310995038</c:v>
                </c:pt>
                <c:pt idx="12">
                  <c:v>16.485605651337771</c:v>
                </c:pt>
                <c:pt idx="13">
                  <c:v>16.150981920939802</c:v>
                </c:pt>
                <c:pt idx="14">
                  <c:v>15.80410698799867</c:v>
                </c:pt>
                <c:pt idx="15">
                  <c:v>15.444885024783458</c:v>
                </c:pt>
                <c:pt idx="16">
                  <c:v>15.073264781862374</c:v>
                </c:pt>
                <c:pt idx="17">
                  <c:v>14.689245460187474</c:v>
                </c:pt>
                <c:pt idx="18">
                  <c:v>14.29288297367124</c:v>
                </c:pt>
                <c:pt idx="19">
                  <c:v>13.884296587551715</c:v>
                </c:pt>
                <c:pt idx="20">
                  <c:v>13.463675907643335</c:v>
                </c:pt>
                <c:pt idx="21">
                  <c:v>13.031288183303715</c:v>
                </c:pt>
                <c:pt idx="22">
                  <c:v>12.587485872352559</c:v>
                </c:pt>
                <c:pt idx="23">
                  <c:v>12.132714398984406</c:v>
                </c:pt>
                <c:pt idx="24">
                  <c:v>11.675967024639975</c:v>
                </c:pt>
                <c:pt idx="25">
                  <c:v>11.226042883130612</c:v>
                </c:pt>
                <c:pt idx="26">
                  <c:v>10.783168455162848</c:v>
                </c:pt>
                <c:pt idx="27">
                  <c:v>10.347566916498838</c:v>
                </c:pt>
                <c:pt idx="28">
                  <c:v>9.9194576443763047</c:v>
                </c:pt>
                <c:pt idx="29">
                  <c:v>9.499055707125871</c:v>
                </c:pt>
                <c:pt idx="30">
                  <c:v>9.0865713374472392</c:v>
                </c:pt>
                <c:pt idx="31">
                  <c:v>8.6822093899141368</c:v>
                </c:pt>
                <c:pt idx="32">
                  <c:v>8.286168783394972</c:v>
                </c:pt>
                <c:pt idx="33">
                  <c:v>7.8986419292028121</c:v>
                </c:pt>
                <c:pt idx="34">
                  <c:v>7.519814145923946</c:v>
                </c:pt>
                <c:pt idx="35">
                  <c:v>7.1498630620205734</c:v>
                </c:pt>
                <c:pt idx="36">
                  <c:v>6.7889580074591036</c:v>
                </c:pt>
                <c:pt idx="37">
                  <c:v>6.4372593957828883</c:v>
                </c:pt>
                <c:pt idx="38">
                  <c:v>6.0949180982258575</c:v>
                </c:pt>
                <c:pt idx="39">
                  <c:v>5.7620748116528997</c:v>
                </c:pt>
                <c:pt idx="40">
                  <c:v>5.4388594223135405</c:v>
                </c:pt>
                <c:pt idx="41">
                  <c:v>5.1253903676077535</c:v>
                </c:pt>
                <c:pt idx="42">
                  <c:v>4.8217739982867505</c:v>
                </c:pt>
                <c:pt idx="43">
                  <c:v>4.528103943747622</c:v>
                </c:pt>
                <c:pt idx="44">
                  <c:v>4.2444604833279733</c:v>
                </c:pt>
                <c:pt idx="45">
                  <c:v>3.9709099267656165</c:v>
                </c:pt>
                <c:pt idx="46">
                  <c:v>3.7075040072584553</c:v>
                </c:pt>
                <c:pt idx="47">
                  <c:v>3.4542792908400717</c:v>
                </c:pt>
                <c:pt idx="48">
                  <c:v>3.2112566060769243</c:v>
                </c:pt>
                <c:pt idx="49">
                  <c:v>2.9784404983923567</c:v>
                </c:pt>
                <c:pt idx="50">
                  <c:v>2.7558187136294086</c:v>
                </c:pt>
                <c:pt idx="51">
                  <c:v>2.5433617157777437</c:v>
                </c:pt>
                <c:pt idx="52">
                  <c:v>2.3410222441074109</c:v>
                </c:pt>
                <c:pt idx="53">
                  <c:v>2.1487349152718789</c:v>
                </c:pt>
                <c:pt idx="54">
                  <c:v>1.9664158762619026</c:v>
                </c:pt>
                <c:pt idx="55">
                  <c:v>1.7939625144072677</c:v>
                </c:pt>
                <c:pt idx="56">
                  <c:v>1.6312532309312455</c:v>
                </c:pt>
                <c:pt idx="57">
                  <c:v>1.4781472848586226</c:v>
                </c:pt>
                <c:pt idx="58">
                  <c:v>1.3344847143568375</c:v>
                </c:pt>
                <c:pt idx="59">
                  <c:v>1.200086342845045</c:v>
                </c:pt>
                <c:pt idx="60">
                  <c:v>1.0747538774308305</c:v>
                </c:pt>
                <c:pt idx="61">
                  <c:v>0.95827010742024721</c:v>
                </c:pt>
                <c:pt idx="62">
                  <c:v>0.85039921078439495</c:v>
                </c:pt>
                <c:pt idx="63">
                  <c:v>0.75088717654360981</c:v>
                </c:pt>
                <c:pt idx="64">
                  <c:v>0.659462351035628</c:v>
                </c:pt>
                <c:pt idx="65">
                  <c:v>0.57583611595176931</c:v>
                </c:pt>
                <c:pt idx="66">
                  <c:v>0.49970370583803581</c:v>
                </c:pt>
                <c:pt idx="67">
                  <c:v>0.43074517244606225</c:v>
                </c:pt>
                <c:pt idx="68">
                  <c:v>0.36862650285888598</c:v>
                </c:pt>
                <c:pt idx="69">
                  <c:v>0.31300089768189537</c:v>
                </c:pt>
                <c:pt idx="70">
                  <c:v>0.26351021474902847</c:v>
                </c:pt>
                <c:pt idx="71">
                  <c:v>0.21978658271237525</c:v>
                </c:pt>
                <c:pt idx="72">
                  <c:v>0.18145418751801615</c:v>
                </c:pt>
                <c:pt idx="73">
                  <c:v>0.14813123307335399</c:v>
                </c:pt>
                <c:pt idx="74">
                  <c:v>0.11943207532429378</c:v>
                </c:pt>
                <c:pt idx="75">
                  <c:v>9.4969526417178929E-2</c:v>
                </c:pt>
                <c:pt idx="76">
                  <c:v>7.4357322540899592E-2</c:v>
                </c:pt>
                <c:pt idx="77">
                  <c:v>5.7212745334482361E-2</c:v>
                </c:pt>
                <c:pt idx="78">
                  <c:v>4.3159382291073543E-2</c:v>
                </c:pt>
                <c:pt idx="79">
                  <c:v>3.1830006252889592E-2</c:v>
                </c:pt>
                <c:pt idx="80">
                  <c:v>2.2869547704432586E-2</c:v>
                </c:pt>
                <c:pt idx="81">
                  <c:v>1.5938125922830129E-2</c:v>
                </c:pt>
                <c:pt idx="82">
                  <c:v>1.0714095868240606E-2</c:v>
                </c:pt>
                <c:pt idx="83">
                  <c:v>6.8970566494341197E-3</c:v>
                </c:pt>
                <c:pt idx="84">
                  <c:v>4.2107540227454459E-3</c:v>
                </c:pt>
                <c:pt idx="85">
                  <c:v>2.4057930504904879E-3</c:v>
                </c:pt>
                <c:pt idx="86">
                  <c:v>1.2620568665496037E-3</c:v>
                </c:pt>
                <c:pt idx="87">
                  <c:v>5.907021423538194E-4</c:v>
                </c:pt>
                <c:pt idx="88">
                  <c:v>2.3556921051459377E-4</c:v>
                </c:pt>
                <c:pt idx="89">
                  <c:v>7.38012918444866E-5</c:v>
                </c:pt>
                <c:pt idx="90">
                  <c:v>1.5406112348433367E-5</c:v>
                </c:pt>
                <c:pt idx="91">
                  <c:v>1.3997499105509705E-6</c:v>
                </c:pt>
                <c:pt idx="92">
                  <c:v>7.6503881186247179E-9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'14-12-1978'!$H$41:$H$167</c:f>
              <c:numCache>
                <c:formatCode>General</c:formatCode>
                <c:ptCount val="127"/>
                <c:pt idx="0">
                  <c:v>-6500</c:v>
                </c:pt>
                <c:pt idx="1">
                  <c:v>-5500</c:v>
                </c:pt>
                <c:pt idx="2">
                  <c:v>-4500</c:v>
                </c:pt>
                <c:pt idx="3">
                  <c:v>-3500</c:v>
                </c:pt>
                <c:pt idx="4">
                  <c:v>-2500</c:v>
                </c:pt>
                <c:pt idx="5">
                  <c:v>-1500</c:v>
                </c:pt>
                <c:pt idx="6">
                  <c:v>-500</c:v>
                </c:pt>
                <c:pt idx="7">
                  <c:v>500</c:v>
                </c:pt>
                <c:pt idx="8">
                  <c:v>1500</c:v>
                </c:pt>
                <c:pt idx="9">
                  <c:v>2500</c:v>
                </c:pt>
                <c:pt idx="10">
                  <c:v>3500</c:v>
                </c:pt>
                <c:pt idx="11">
                  <c:v>4500</c:v>
                </c:pt>
                <c:pt idx="12">
                  <c:v>5500</c:v>
                </c:pt>
                <c:pt idx="13">
                  <c:v>6500</c:v>
                </c:pt>
                <c:pt idx="14">
                  <c:v>7500</c:v>
                </c:pt>
                <c:pt idx="15">
                  <c:v>8500</c:v>
                </c:pt>
                <c:pt idx="16">
                  <c:v>9500</c:v>
                </c:pt>
                <c:pt idx="17">
                  <c:v>10500</c:v>
                </c:pt>
                <c:pt idx="18">
                  <c:v>11500</c:v>
                </c:pt>
                <c:pt idx="19">
                  <c:v>12500</c:v>
                </c:pt>
                <c:pt idx="20">
                  <c:v>13500</c:v>
                </c:pt>
                <c:pt idx="21">
                  <c:v>14500</c:v>
                </c:pt>
                <c:pt idx="22">
                  <c:v>15500</c:v>
                </c:pt>
                <c:pt idx="23">
                  <c:v>16500</c:v>
                </c:pt>
                <c:pt idx="24">
                  <c:v>17500</c:v>
                </c:pt>
                <c:pt idx="25">
                  <c:v>18500</c:v>
                </c:pt>
                <c:pt idx="26">
                  <c:v>19500</c:v>
                </c:pt>
                <c:pt idx="27">
                  <c:v>20500</c:v>
                </c:pt>
                <c:pt idx="28">
                  <c:v>21500</c:v>
                </c:pt>
                <c:pt idx="29">
                  <c:v>22500</c:v>
                </c:pt>
                <c:pt idx="30">
                  <c:v>23500</c:v>
                </c:pt>
                <c:pt idx="31">
                  <c:v>24500</c:v>
                </c:pt>
                <c:pt idx="32">
                  <c:v>25500</c:v>
                </c:pt>
                <c:pt idx="33">
                  <c:v>26500</c:v>
                </c:pt>
                <c:pt idx="34">
                  <c:v>27500</c:v>
                </c:pt>
                <c:pt idx="35">
                  <c:v>28500</c:v>
                </c:pt>
                <c:pt idx="36">
                  <c:v>29500</c:v>
                </c:pt>
                <c:pt idx="37">
                  <c:v>30500</c:v>
                </c:pt>
                <c:pt idx="38">
                  <c:v>31500</c:v>
                </c:pt>
                <c:pt idx="39">
                  <c:v>32500</c:v>
                </c:pt>
                <c:pt idx="40">
                  <c:v>33500</c:v>
                </c:pt>
                <c:pt idx="41">
                  <c:v>34500</c:v>
                </c:pt>
                <c:pt idx="42">
                  <c:v>35500</c:v>
                </c:pt>
                <c:pt idx="43">
                  <c:v>36500</c:v>
                </c:pt>
                <c:pt idx="44">
                  <c:v>37500</c:v>
                </c:pt>
                <c:pt idx="45">
                  <c:v>38500</c:v>
                </c:pt>
                <c:pt idx="46">
                  <c:v>39500</c:v>
                </c:pt>
                <c:pt idx="47">
                  <c:v>40500</c:v>
                </c:pt>
                <c:pt idx="48">
                  <c:v>41500</c:v>
                </c:pt>
                <c:pt idx="49">
                  <c:v>42500</c:v>
                </c:pt>
                <c:pt idx="50">
                  <c:v>43500</c:v>
                </c:pt>
                <c:pt idx="51">
                  <c:v>44500</c:v>
                </c:pt>
                <c:pt idx="52">
                  <c:v>45500</c:v>
                </c:pt>
                <c:pt idx="53">
                  <c:v>46500</c:v>
                </c:pt>
                <c:pt idx="54">
                  <c:v>47500</c:v>
                </c:pt>
                <c:pt idx="55">
                  <c:v>48500</c:v>
                </c:pt>
                <c:pt idx="56">
                  <c:v>49500</c:v>
                </c:pt>
                <c:pt idx="57">
                  <c:v>50500</c:v>
                </c:pt>
                <c:pt idx="58">
                  <c:v>51500</c:v>
                </c:pt>
                <c:pt idx="59">
                  <c:v>52500</c:v>
                </c:pt>
                <c:pt idx="60">
                  <c:v>53500</c:v>
                </c:pt>
                <c:pt idx="61">
                  <c:v>54500</c:v>
                </c:pt>
                <c:pt idx="62">
                  <c:v>55500</c:v>
                </c:pt>
                <c:pt idx="63">
                  <c:v>56500</c:v>
                </c:pt>
                <c:pt idx="64">
                  <c:v>57500</c:v>
                </c:pt>
                <c:pt idx="65">
                  <c:v>58500</c:v>
                </c:pt>
                <c:pt idx="66">
                  <c:v>59500</c:v>
                </c:pt>
                <c:pt idx="67">
                  <c:v>60500</c:v>
                </c:pt>
                <c:pt idx="68">
                  <c:v>61500</c:v>
                </c:pt>
                <c:pt idx="69">
                  <c:v>62500</c:v>
                </c:pt>
                <c:pt idx="70">
                  <c:v>63500</c:v>
                </c:pt>
                <c:pt idx="71">
                  <c:v>64500</c:v>
                </c:pt>
                <c:pt idx="72">
                  <c:v>65500</c:v>
                </c:pt>
                <c:pt idx="73">
                  <c:v>66500</c:v>
                </c:pt>
                <c:pt idx="74">
                  <c:v>67500</c:v>
                </c:pt>
                <c:pt idx="75">
                  <c:v>68500</c:v>
                </c:pt>
                <c:pt idx="76">
                  <c:v>69500</c:v>
                </c:pt>
                <c:pt idx="77">
                  <c:v>70500</c:v>
                </c:pt>
                <c:pt idx="78">
                  <c:v>71500</c:v>
                </c:pt>
                <c:pt idx="79">
                  <c:v>72500</c:v>
                </c:pt>
                <c:pt idx="80">
                  <c:v>73500</c:v>
                </c:pt>
                <c:pt idx="81">
                  <c:v>74500</c:v>
                </c:pt>
                <c:pt idx="82">
                  <c:v>75500</c:v>
                </c:pt>
                <c:pt idx="83">
                  <c:v>76500</c:v>
                </c:pt>
                <c:pt idx="84">
                  <c:v>77500</c:v>
                </c:pt>
                <c:pt idx="85">
                  <c:v>78500</c:v>
                </c:pt>
                <c:pt idx="86">
                  <c:v>79500</c:v>
                </c:pt>
                <c:pt idx="87">
                  <c:v>80500</c:v>
                </c:pt>
                <c:pt idx="88">
                  <c:v>81500</c:v>
                </c:pt>
                <c:pt idx="89">
                  <c:v>82500</c:v>
                </c:pt>
                <c:pt idx="90">
                  <c:v>83500</c:v>
                </c:pt>
                <c:pt idx="91">
                  <c:v>84500</c:v>
                </c:pt>
                <c:pt idx="92">
                  <c:v>85500</c:v>
                </c:pt>
                <c:pt idx="93">
                  <c:v>86500</c:v>
                </c:pt>
                <c:pt idx="94">
                  <c:v>87500</c:v>
                </c:pt>
                <c:pt idx="95">
                  <c:v>88500</c:v>
                </c:pt>
                <c:pt idx="96">
                  <c:v>89500</c:v>
                </c:pt>
                <c:pt idx="97">
                  <c:v>90500</c:v>
                </c:pt>
                <c:pt idx="98">
                  <c:v>91500</c:v>
                </c:pt>
                <c:pt idx="99">
                  <c:v>92500</c:v>
                </c:pt>
                <c:pt idx="100">
                  <c:v>93500</c:v>
                </c:pt>
                <c:pt idx="101">
                  <c:v>94500</c:v>
                </c:pt>
                <c:pt idx="102">
                  <c:v>95500</c:v>
                </c:pt>
                <c:pt idx="103">
                  <c:v>96500</c:v>
                </c:pt>
                <c:pt idx="104">
                  <c:v>97500</c:v>
                </c:pt>
                <c:pt idx="105">
                  <c:v>98500</c:v>
                </c:pt>
                <c:pt idx="106">
                  <c:v>99500</c:v>
                </c:pt>
                <c:pt idx="107">
                  <c:v>100500</c:v>
                </c:pt>
                <c:pt idx="108">
                  <c:v>101500</c:v>
                </c:pt>
                <c:pt idx="109">
                  <c:v>102500</c:v>
                </c:pt>
                <c:pt idx="110">
                  <c:v>103500</c:v>
                </c:pt>
                <c:pt idx="111">
                  <c:v>104500</c:v>
                </c:pt>
                <c:pt idx="112">
                  <c:v>105500</c:v>
                </c:pt>
                <c:pt idx="113">
                  <c:v>106500</c:v>
                </c:pt>
                <c:pt idx="114">
                  <c:v>107500</c:v>
                </c:pt>
                <c:pt idx="115">
                  <c:v>108500</c:v>
                </c:pt>
                <c:pt idx="116">
                  <c:v>109500</c:v>
                </c:pt>
                <c:pt idx="117">
                  <c:v>110500</c:v>
                </c:pt>
                <c:pt idx="118">
                  <c:v>111500</c:v>
                </c:pt>
                <c:pt idx="119">
                  <c:v>112500</c:v>
                </c:pt>
                <c:pt idx="120">
                  <c:v>113500</c:v>
                </c:pt>
                <c:pt idx="121">
                  <c:v>114500</c:v>
                </c:pt>
                <c:pt idx="122">
                  <c:v>115500</c:v>
                </c:pt>
                <c:pt idx="123">
                  <c:v>116500</c:v>
                </c:pt>
                <c:pt idx="124">
                  <c:v>117500</c:v>
                </c:pt>
                <c:pt idx="125">
                  <c:v>118500</c:v>
                </c:pt>
                <c:pt idx="126">
                  <c:v>119500</c:v>
                </c:pt>
              </c:numCache>
            </c:numRef>
          </c:xVal>
          <c:yVal>
            <c:numRef>
              <c:f>'14-12-1978'!$G$41:$G$167</c:f>
              <c:numCache>
                <c:formatCode>#,#00</c:formatCode>
                <c:ptCount val="127"/>
                <c:pt idx="0">
                  <c:v>18.5</c:v>
                </c:pt>
                <c:pt idx="1">
                  <c:v>18.245758570806835</c:v>
                </c:pt>
                <c:pt idx="2">
                  <c:v>17.980773874733806</c:v>
                </c:pt>
                <c:pt idx="3">
                  <c:v>17.704769773232147</c:v>
                </c:pt>
                <c:pt idx="4">
                  <c:v>17.417484366790781</c:v>
                </c:pt>
                <c:pt idx="5">
                  <c:v>17.118673251624724</c:v>
                </c:pt>
                <c:pt idx="6">
                  <c:v>16.80811310995038</c:v>
                </c:pt>
                <c:pt idx="7">
                  <c:v>16.485605651337771</c:v>
                </c:pt>
                <c:pt idx="8">
                  <c:v>16.150981920939802</c:v>
                </c:pt>
                <c:pt idx="9">
                  <c:v>15.80410698799867</c:v>
                </c:pt>
                <c:pt idx="10">
                  <c:v>15.444885024783458</c:v>
                </c:pt>
                <c:pt idx="11">
                  <c:v>15.073264781862374</c:v>
                </c:pt>
                <c:pt idx="12">
                  <c:v>14.689245460187474</c:v>
                </c:pt>
                <c:pt idx="13">
                  <c:v>14.29288297367124</c:v>
                </c:pt>
                <c:pt idx="14">
                  <c:v>13.884296587551715</c:v>
                </c:pt>
                <c:pt idx="15">
                  <c:v>13.463675907643335</c:v>
                </c:pt>
                <c:pt idx="16">
                  <c:v>13.031288183303715</c:v>
                </c:pt>
                <c:pt idx="17">
                  <c:v>12.587485872352559</c:v>
                </c:pt>
                <c:pt idx="18">
                  <c:v>12.132714398984406</c:v>
                </c:pt>
                <c:pt idx="19">
                  <c:v>11.675967024639975</c:v>
                </c:pt>
                <c:pt idx="20">
                  <c:v>11.226042883130612</c:v>
                </c:pt>
                <c:pt idx="21">
                  <c:v>10.783168455162848</c:v>
                </c:pt>
                <c:pt idx="22">
                  <c:v>10.347566916498838</c:v>
                </c:pt>
                <c:pt idx="23">
                  <c:v>9.9194576443763047</c:v>
                </c:pt>
                <c:pt idx="24">
                  <c:v>9.499055707125871</c:v>
                </c:pt>
                <c:pt idx="25">
                  <c:v>9.0865713374472392</c:v>
                </c:pt>
                <c:pt idx="26">
                  <c:v>8.6822093899141368</c:v>
                </c:pt>
                <c:pt idx="27">
                  <c:v>8.286168783394972</c:v>
                </c:pt>
                <c:pt idx="28">
                  <c:v>7.8986419292028121</c:v>
                </c:pt>
                <c:pt idx="29">
                  <c:v>7.519814145923946</c:v>
                </c:pt>
                <c:pt idx="30">
                  <c:v>7.1498630620205734</c:v>
                </c:pt>
                <c:pt idx="31">
                  <c:v>6.7889580074591036</c:v>
                </c:pt>
                <c:pt idx="32">
                  <c:v>6.4372593957828883</c:v>
                </c:pt>
                <c:pt idx="33">
                  <c:v>6.0949180982258575</c:v>
                </c:pt>
                <c:pt idx="34">
                  <c:v>5.7620748116528997</c:v>
                </c:pt>
                <c:pt idx="35">
                  <c:v>5.4388594223135405</c:v>
                </c:pt>
                <c:pt idx="36">
                  <c:v>5.1253903676077535</c:v>
                </c:pt>
                <c:pt idx="37">
                  <c:v>4.8217739982867505</c:v>
                </c:pt>
                <c:pt idx="38">
                  <c:v>4.528103943747622</c:v>
                </c:pt>
                <c:pt idx="39">
                  <c:v>4.2444604833279733</c:v>
                </c:pt>
                <c:pt idx="40">
                  <c:v>3.9709099267656165</c:v>
                </c:pt>
                <c:pt idx="41">
                  <c:v>3.7075040072584553</c:v>
                </c:pt>
                <c:pt idx="42">
                  <c:v>3.4542792908400717</c:v>
                </c:pt>
                <c:pt idx="43">
                  <c:v>3.2112566060769243</c:v>
                </c:pt>
                <c:pt idx="44">
                  <c:v>2.9784404983923567</c:v>
                </c:pt>
                <c:pt idx="45">
                  <c:v>2.7558187136294086</c:v>
                </c:pt>
                <c:pt idx="46">
                  <c:v>2.5433617157777437</c:v>
                </c:pt>
                <c:pt idx="47">
                  <c:v>2.3410222441074109</c:v>
                </c:pt>
                <c:pt idx="48">
                  <c:v>2.1487349152718789</c:v>
                </c:pt>
                <c:pt idx="49">
                  <c:v>1.9664158762619026</c:v>
                </c:pt>
                <c:pt idx="50">
                  <c:v>1.7939625144072677</c:v>
                </c:pt>
                <c:pt idx="51">
                  <c:v>1.6312532309312455</c:v>
                </c:pt>
                <c:pt idx="52">
                  <c:v>1.4781472848586226</c:v>
                </c:pt>
                <c:pt idx="53">
                  <c:v>1.3344847143568375</c:v>
                </c:pt>
                <c:pt idx="54">
                  <c:v>1.200086342845045</c:v>
                </c:pt>
                <c:pt idx="55">
                  <c:v>1.0747538774308305</c:v>
                </c:pt>
                <c:pt idx="56">
                  <c:v>0.95827010742024721</c:v>
                </c:pt>
                <c:pt idx="57">
                  <c:v>0.85039921078439495</c:v>
                </c:pt>
                <c:pt idx="58">
                  <c:v>0.75088717654360981</c:v>
                </c:pt>
                <c:pt idx="59">
                  <c:v>0.659462351035628</c:v>
                </c:pt>
                <c:pt idx="60">
                  <c:v>0.57583611595176931</c:v>
                </c:pt>
                <c:pt idx="61">
                  <c:v>0.49970370583803581</c:v>
                </c:pt>
                <c:pt idx="62">
                  <c:v>0.43074517244606225</c:v>
                </c:pt>
                <c:pt idx="63">
                  <c:v>0.36862650285888598</c:v>
                </c:pt>
                <c:pt idx="64">
                  <c:v>0.31300089768189537</c:v>
                </c:pt>
                <c:pt idx="65">
                  <c:v>0.26351021474902847</c:v>
                </c:pt>
                <c:pt idx="66">
                  <c:v>0.21978658271237525</c:v>
                </c:pt>
                <c:pt idx="67">
                  <c:v>0.18145418751801615</c:v>
                </c:pt>
                <c:pt idx="68">
                  <c:v>0.14813123307335399</c:v>
                </c:pt>
                <c:pt idx="69">
                  <c:v>0.11943207532429378</c:v>
                </c:pt>
                <c:pt idx="70">
                  <c:v>9.4969526417178929E-2</c:v>
                </c:pt>
                <c:pt idx="71">
                  <c:v>7.4357322540899592E-2</c:v>
                </c:pt>
                <c:pt idx="72">
                  <c:v>5.7212745334482361E-2</c:v>
                </c:pt>
                <c:pt idx="73">
                  <c:v>4.3159382291073543E-2</c:v>
                </c:pt>
                <c:pt idx="74">
                  <c:v>3.1830006252889592E-2</c:v>
                </c:pt>
                <c:pt idx="75">
                  <c:v>2.2869547704432586E-2</c:v>
                </c:pt>
                <c:pt idx="76">
                  <c:v>1.5938125922830129E-2</c:v>
                </c:pt>
                <c:pt idx="77">
                  <c:v>1.0714095868240606E-2</c:v>
                </c:pt>
                <c:pt idx="78">
                  <c:v>6.8970566494341197E-3</c:v>
                </c:pt>
                <c:pt idx="79">
                  <c:v>4.2107540227454459E-3</c:v>
                </c:pt>
                <c:pt idx="80">
                  <c:v>2.4057930504904879E-3</c:v>
                </c:pt>
                <c:pt idx="81">
                  <c:v>1.2620568665496037E-3</c:v>
                </c:pt>
                <c:pt idx="82">
                  <c:v>5.907021423538194E-4</c:v>
                </c:pt>
                <c:pt idx="83">
                  <c:v>2.3556921051459377E-4</c:v>
                </c:pt>
                <c:pt idx="84">
                  <c:v>7.38012918444866E-5</c:v>
                </c:pt>
                <c:pt idx="85">
                  <c:v>1.5406112348433367E-5</c:v>
                </c:pt>
                <c:pt idx="86">
                  <c:v>1.3997499105509705E-6</c:v>
                </c:pt>
                <c:pt idx="87">
                  <c:v>7.6503881186247179E-9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166912"/>
        <c:axId val="40168832"/>
      </c:scatterChart>
      <c:valAx>
        <c:axId val="40166912"/>
        <c:scaling>
          <c:orientation val="minMax"/>
          <c:max val="10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40168832"/>
        <c:crosses val="autoZero"/>
        <c:crossBetween val="midCat"/>
      </c:valAx>
      <c:valAx>
        <c:axId val="40168832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40166912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Corantijn 20-12-1978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'20-12-1978'!$F$5:$F$22</c:f>
              <c:numCache>
                <c:formatCode>General</c:formatCode>
                <c:ptCount val="18"/>
                <c:pt idx="0">
                  <c:v>22000</c:v>
                </c:pt>
                <c:pt idx="1">
                  <c:v>40000</c:v>
                </c:pt>
                <c:pt idx="2">
                  <c:v>57000</c:v>
                </c:pt>
                <c:pt idx="3">
                  <c:v>67000</c:v>
                </c:pt>
              </c:numCache>
            </c:numRef>
          </c:xVal>
          <c:yVal>
            <c:numRef>
              <c:f>'20-12-1978'!$G$5:$G$22</c:f>
              <c:numCache>
                <c:formatCode>0.00</c:formatCode>
                <c:ptCount val="18"/>
                <c:pt idx="0">
                  <c:v>11</c:v>
                </c:pt>
                <c:pt idx="1">
                  <c:v>4.4000000000000004</c:v>
                </c:pt>
                <c:pt idx="2">
                  <c:v>1.3333333333333333</c:v>
                </c:pt>
                <c:pt idx="3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'20-12-1978'!$H$5:$H$22</c:f>
              <c:numCache>
                <c:formatCode>General</c:formatCode>
                <c:ptCount val="18"/>
                <c:pt idx="0">
                  <c:v>22000</c:v>
                </c:pt>
                <c:pt idx="1">
                  <c:v>40000</c:v>
                </c:pt>
                <c:pt idx="2">
                  <c:v>57000</c:v>
                </c:pt>
                <c:pt idx="3">
                  <c:v>67000</c:v>
                </c:pt>
              </c:numCache>
            </c:numRef>
          </c:xVal>
          <c:yVal>
            <c:numRef>
              <c:f>'20-12-1978'!$I$5:$I$22</c:f>
              <c:numCache>
                <c:formatCode>0.00</c:formatCode>
                <c:ptCount val="18"/>
                <c:pt idx="0">
                  <c:v>6.4</c:v>
                </c:pt>
                <c:pt idx="1">
                  <c:v>2</c:v>
                </c:pt>
                <c:pt idx="2">
                  <c:v>0.4</c:v>
                </c:pt>
                <c:pt idx="3">
                  <c:v>0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'20-12-1978'!$I$32:$I$167</c:f>
              <c:numCache>
                <c:formatCode>General</c:formatCode>
                <c:ptCount val="136"/>
                <c:pt idx="0">
                  <c:v>-13500</c:v>
                </c:pt>
                <c:pt idx="1">
                  <c:v>-3500</c:v>
                </c:pt>
                <c:pt idx="2">
                  <c:v>-2500</c:v>
                </c:pt>
                <c:pt idx="3">
                  <c:v>-1500</c:v>
                </c:pt>
                <c:pt idx="4">
                  <c:v>-500</c:v>
                </c:pt>
                <c:pt idx="5">
                  <c:v>500</c:v>
                </c:pt>
                <c:pt idx="6">
                  <c:v>1500</c:v>
                </c:pt>
                <c:pt idx="7">
                  <c:v>2500</c:v>
                </c:pt>
                <c:pt idx="8">
                  <c:v>3500</c:v>
                </c:pt>
                <c:pt idx="9">
                  <c:v>4500</c:v>
                </c:pt>
                <c:pt idx="10">
                  <c:v>5500</c:v>
                </c:pt>
                <c:pt idx="11">
                  <c:v>6500</c:v>
                </c:pt>
                <c:pt idx="12">
                  <c:v>7500</c:v>
                </c:pt>
                <c:pt idx="13">
                  <c:v>8500</c:v>
                </c:pt>
                <c:pt idx="14">
                  <c:v>9500</c:v>
                </c:pt>
                <c:pt idx="15">
                  <c:v>10500</c:v>
                </c:pt>
                <c:pt idx="16">
                  <c:v>11500</c:v>
                </c:pt>
                <c:pt idx="17">
                  <c:v>12500</c:v>
                </c:pt>
                <c:pt idx="18">
                  <c:v>13500</c:v>
                </c:pt>
                <c:pt idx="19">
                  <c:v>14500</c:v>
                </c:pt>
                <c:pt idx="20">
                  <c:v>15500</c:v>
                </c:pt>
                <c:pt idx="21">
                  <c:v>16500</c:v>
                </c:pt>
                <c:pt idx="22">
                  <c:v>17500</c:v>
                </c:pt>
                <c:pt idx="23">
                  <c:v>18500</c:v>
                </c:pt>
                <c:pt idx="24">
                  <c:v>19500</c:v>
                </c:pt>
                <c:pt idx="25">
                  <c:v>20500</c:v>
                </c:pt>
                <c:pt idx="26">
                  <c:v>21500</c:v>
                </c:pt>
                <c:pt idx="27">
                  <c:v>22500</c:v>
                </c:pt>
                <c:pt idx="28">
                  <c:v>23500</c:v>
                </c:pt>
                <c:pt idx="29">
                  <c:v>24500</c:v>
                </c:pt>
                <c:pt idx="30">
                  <c:v>25500</c:v>
                </c:pt>
                <c:pt idx="31">
                  <c:v>26500</c:v>
                </c:pt>
                <c:pt idx="32">
                  <c:v>27500</c:v>
                </c:pt>
                <c:pt idx="33">
                  <c:v>28500</c:v>
                </c:pt>
                <c:pt idx="34">
                  <c:v>29500</c:v>
                </c:pt>
                <c:pt idx="35">
                  <c:v>30500</c:v>
                </c:pt>
                <c:pt idx="36">
                  <c:v>31500</c:v>
                </c:pt>
                <c:pt idx="37">
                  <c:v>32500</c:v>
                </c:pt>
                <c:pt idx="38">
                  <c:v>33500</c:v>
                </c:pt>
                <c:pt idx="39">
                  <c:v>34500</c:v>
                </c:pt>
                <c:pt idx="40">
                  <c:v>35500</c:v>
                </c:pt>
                <c:pt idx="41">
                  <c:v>36500</c:v>
                </c:pt>
                <c:pt idx="42">
                  <c:v>37500</c:v>
                </c:pt>
                <c:pt idx="43">
                  <c:v>38500</c:v>
                </c:pt>
                <c:pt idx="44">
                  <c:v>39500</c:v>
                </c:pt>
                <c:pt idx="45">
                  <c:v>40500</c:v>
                </c:pt>
                <c:pt idx="46">
                  <c:v>41500</c:v>
                </c:pt>
                <c:pt idx="47">
                  <c:v>42500</c:v>
                </c:pt>
                <c:pt idx="48">
                  <c:v>43500</c:v>
                </c:pt>
                <c:pt idx="49">
                  <c:v>44500</c:v>
                </c:pt>
                <c:pt idx="50">
                  <c:v>45500</c:v>
                </c:pt>
                <c:pt idx="51">
                  <c:v>46500</c:v>
                </c:pt>
                <c:pt idx="52">
                  <c:v>47500</c:v>
                </c:pt>
                <c:pt idx="53">
                  <c:v>48500</c:v>
                </c:pt>
                <c:pt idx="54">
                  <c:v>49500</c:v>
                </c:pt>
                <c:pt idx="55">
                  <c:v>50500</c:v>
                </c:pt>
                <c:pt idx="56">
                  <c:v>51500</c:v>
                </c:pt>
                <c:pt idx="57">
                  <c:v>52500</c:v>
                </c:pt>
                <c:pt idx="58">
                  <c:v>53500</c:v>
                </c:pt>
                <c:pt idx="59">
                  <c:v>54500</c:v>
                </c:pt>
                <c:pt idx="60">
                  <c:v>55500</c:v>
                </c:pt>
                <c:pt idx="61">
                  <c:v>56500</c:v>
                </c:pt>
                <c:pt idx="62">
                  <c:v>57500</c:v>
                </c:pt>
                <c:pt idx="63">
                  <c:v>58500</c:v>
                </c:pt>
                <c:pt idx="64">
                  <c:v>59500</c:v>
                </c:pt>
                <c:pt idx="65">
                  <c:v>60500</c:v>
                </c:pt>
                <c:pt idx="66">
                  <c:v>61500</c:v>
                </c:pt>
                <c:pt idx="67">
                  <c:v>62500</c:v>
                </c:pt>
                <c:pt idx="68">
                  <c:v>63500</c:v>
                </c:pt>
                <c:pt idx="69">
                  <c:v>64500</c:v>
                </c:pt>
                <c:pt idx="70">
                  <c:v>65500</c:v>
                </c:pt>
                <c:pt idx="71">
                  <c:v>66500</c:v>
                </c:pt>
                <c:pt idx="72">
                  <c:v>67500</c:v>
                </c:pt>
                <c:pt idx="73">
                  <c:v>68500</c:v>
                </c:pt>
                <c:pt idx="74">
                  <c:v>69500</c:v>
                </c:pt>
                <c:pt idx="75">
                  <c:v>70500</c:v>
                </c:pt>
                <c:pt idx="76">
                  <c:v>71500</c:v>
                </c:pt>
                <c:pt idx="77">
                  <c:v>72500</c:v>
                </c:pt>
                <c:pt idx="78">
                  <c:v>73500</c:v>
                </c:pt>
                <c:pt idx="79">
                  <c:v>74500</c:v>
                </c:pt>
                <c:pt idx="80">
                  <c:v>75500</c:v>
                </c:pt>
                <c:pt idx="81">
                  <c:v>76500</c:v>
                </c:pt>
                <c:pt idx="82">
                  <c:v>77500</c:v>
                </c:pt>
                <c:pt idx="83">
                  <c:v>78500</c:v>
                </c:pt>
                <c:pt idx="84">
                  <c:v>79500</c:v>
                </c:pt>
                <c:pt idx="85">
                  <c:v>80500</c:v>
                </c:pt>
                <c:pt idx="86">
                  <c:v>81500</c:v>
                </c:pt>
                <c:pt idx="87">
                  <c:v>82500</c:v>
                </c:pt>
                <c:pt idx="88">
                  <c:v>83500</c:v>
                </c:pt>
                <c:pt idx="89">
                  <c:v>84500</c:v>
                </c:pt>
                <c:pt idx="90">
                  <c:v>85500</c:v>
                </c:pt>
                <c:pt idx="91">
                  <c:v>86500</c:v>
                </c:pt>
                <c:pt idx="92">
                  <c:v>87500</c:v>
                </c:pt>
                <c:pt idx="93">
                  <c:v>88500</c:v>
                </c:pt>
                <c:pt idx="94">
                  <c:v>89500</c:v>
                </c:pt>
                <c:pt idx="95">
                  <c:v>90500</c:v>
                </c:pt>
                <c:pt idx="96">
                  <c:v>91500</c:v>
                </c:pt>
                <c:pt idx="97">
                  <c:v>92500</c:v>
                </c:pt>
                <c:pt idx="98">
                  <c:v>93500</c:v>
                </c:pt>
                <c:pt idx="99">
                  <c:v>94500</c:v>
                </c:pt>
                <c:pt idx="100">
                  <c:v>95500</c:v>
                </c:pt>
                <c:pt idx="101">
                  <c:v>96500</c:v>
                </c:pt>
                <c:pt idx="102">
                  <c:v>97500</c:v>
                </c:pt>
                <c:pt idx="103">
                  <c:v>98500</c:v>
                </c:pt>
                <c:pt idx="104">
                  <c:v>99500</c:v>
                </c:pt>
                <c:pt idx="105">
                  <c:v>100500</c:v>
                </c:pt>
                <c:pt idx="106">
                  <c:v>101500</c:v>
                </c:pt>
                <c:pt idx="107">
                  <c:v>102500</c:v>
                </c:pt>
                <c:pt idx="108">
                  <c:v>103500</c:v>
                </c:pt>
                <c:pt idx="109">
                  <c:v>104500</c:v>
                </c:pt>
                <c:pt idx="110">
                  <c:v>105500</c:v>
                </c:pt>
                <c:pt idx="111">
                  <c:v>106500</c:v>
                </c:pt>
                <c:pt idx="112">
                  <c:v>107500</c:v>
                </c:pt>
                <c:pt idx="113">
                  <c:v>108500</c:v>
                </c:pt>
                <c:pt idx="114">
                  <c:v>109500</c:v>
                </c:pt>
                <c:pt idx="115">
                  <c:v>110500</c:v>
                </c:pt>
                <c:pt idx="116">
                  <c:v>111500</c:v>
                </c:pt>
                <c:pt idx="117">
                  <c:v>112500</c:v>
                </c:pt>
                <c:pt idx="118">
                  <c:v>113500</c:v>
                </c:pt>
                <c:pt idx="119">
                  <c:v>114500</c:v>
                </c:pt>
                <c:pt idx="120">
                  <c:v>115500</c:v>
                </c:pt>
                <c:pt idx="121">
                  <c:v>116500</c:v>
                </c:pt>
                <c:pt idx="122">
                  <c:v>117500</c:v>
                </c:pt>
                <c:pt idx="123">
                  <c:v>118500</c:v>
                </c:pt>
                <c:pt idx="124">
                  <c:v>119500</c:v>
                </c:pt>
                <c:pt idx="125">
                  <c:v>120500</c:v>
                </c:pt>
                <c:pt idx="126">
                  <c:v>121500</c:v>
                </c:pt>
                <c:pt idx="127">
                  <c:v>122500</c:v>
                </c:pt>
                <c:pt idx="128">
                  <c:v>123500</c:v>
                </c:pt>
                <c:pt idx="129">
                  <c:v>124500</c:v>
                </c:pt>
                <c:pt idx="130">
                  <c:v>125500</c:v>
                </c:pt>
                <c:pt idx="131">
                  <c:v>126500</c:v>
                </c:pt>
                <c:pt idx="132">
                  <c:v>127500</c:v>
                </c:pt>
                <c:pt idx="133">
                  <c:v>128500</c:v>
                </c:pt>
                <c:pt idx="134">
                  <c:v>129500</c:v>
                </c:pt>
                <c:pt idx="135">
                  <c:v>130500</c:v>
                </c:pt>
              </c:numCache>
            </c:numRef>
          </c:xVal>
          <c:yVal>
            <c:numRef>
              <c:f>'20-12-1978'!$G$32:$G$167</c:f>
              <c:numCache>
                <c:formatCode>#,#00</c:formatCode>
                <c:ptCount val="136"/>
                <c:pt idx="0">
                  <c:v>19.62451768673051</c:v>
                </c:pt>
                <c:pt idx="1">
                  <c:v>18.200978942557409</c:v>
                </c:pt>
                <c:pt idx="2">
                  <c:v>18.019260384160798</c:v>
                </c:pt>
                <c:pt idx="3">
                  <c:v>17.829276186034075</c:v>
                </c:pt>
                <c:pt idx="4">
                  <c:v>17.630741638652058</c:v>
                </c:pt>
                <c:pt idx="5">
                  <c:v>17.423372863940301</c:v>
                </c:pt>
                <c:pt idx="6">
                  <c:v>17.20688837057677</c:v>
                </c:pt>
                <c:pt idx="7">
                  <c:v>16.981010814113638</c:v>
                </c:pt>
                <c:pt idx="8">
                  <c:v>16.745468978993447</c:v>
                </c:pt>
                <c:pt idx="9">
                  <c:v>16.5</c:v>
                </c:pt>
                <c:pt idx="10">
                  <c:v>16.244351840964086</c:v>
                </c:pt>
                <c:pt idx="11">
                  <c:v>15.978286048586382</c:v>
                </c:pt>
                <c:pt idx="12">
                  <c:v>15.701580798978974</c:v>
                </c:pt>
                <c:pt idx="13">
                  <c:v>15.414034253891831</c:v>
                </c:pt>
                <c:pt idx="14">
                  <c:v>15.115468242493879</c:v>
                </c:pt>
                <c:pt idx="15">
                  <c:v>14.805732282922035</c:v>
                </c:pt>
                <c:pt idx="16">
                  <c:v>14.484707955482104</c:v>
                </c:pt>
                <c:pt idx="17">
                  <c:v>14.152313636253604</c:v>
                </c:pt>
                <c:pt idx="18">
                  <c:v>13.808509595771087</c:v>
                </c:pt>
                <c:pt idx="19">
                  <c:v>13.453303462262161</c:v>
                </c:pt>
                <c:pt idx="20">
                  <c:v>13.086756042438351</c:v>
                </c:pt>
                <c:pt idx="21">
                  <c:v>12.708987484856429</c:v>
                </c:pt>
                <c:pt idx="22">
                  <c:v>12.320183761181324</c:v>
                </c:pt>
                <c:pt idx="23">
                  <c:v>11.920603429053273</c:v>
                </c:pt>
                <c:pt idx="24">
                  <c:v>11.510584626450742</c:v>
                </c:pt>
                <c:pt idx="25">
                  <c:v>11.090552231195661</c:v>
                </c:pt>
                <c:pt idx="26">
                  <c:v>10.661025100323776</c:v>
                </c:pt>
                <c:pt idx="27">
                  <c:v>10.222623282204127</c:v>
                </c:pt>
                <c:pt idx="28">
                  <c:v>9.7841658658175881</c:v>
                </c:pt>
                <c:pt idx="29">
                  <c:v>9.3541499298577815</c:v>
                </c:pt>
                <c:pt idx="30">
                  <c:v>8.9327881101516819</c:v>
                </c:pt>
                <c:pt idx="31">
                  <c:v>8.5202864994260459</c:v>
                </c:pt>
                <c:pt idx="32">
                  <c:v>8.116844038301787</c:v>
                </c:pt>
                <c:pt idx="33">
                  <c:v>7.7226518928142696</c:v>
                </c:pt>
                <c:pt idx="34">
                  <c:v>7.3378928196917803</c:v>
                </c:pt>
                <c:pt idx="35">
                  <c:v>6.9627405207953004</c:v>
                </c:pt>
                <c:pt idx="36">
                  <c:v>6.5973589883036396</c:v>
                </c:pt>
                <c:pt idx="37">
                  <c:v>6.2419018424212496</c:v>
                </c:pt>
                <c:pt idx="38">
                  <c:v>5.8965116635912205</c:v>
                </c:pt>
                <c:pt idx="39">
                  <c:v>5.5613193214131478</c:v>
                </c:pt>
                <c:pt idx="40">
                  <c:v>5.2364433026952124</c:v>
                </c:pt>
                <c:pt idx="41">
                  <c:v>4.9219890413117788</c:v>
                </c:pt>
                <c:pt idx="42">
                  <c:v>4.6180482527921418</c:v>
                </c:pt>
                <c:pt idx="43">
                  <c:v>4.3246982768323958</c:v>
                </c:pt>
                <c:pt idx="44">
                  <c:v>4.0420014312009211</c:v>
                </c:pt>
                <c:pt idx="45">
                  <c:v>3.7700043807975305</c:v>
                </c:pt>
                <c:pt idx="46">
                  <c:v>3.508737525926827</c:v>
                </c:pt>
                <c:pt idx="47">
                  <c:v>3.2582144141568912</c:v>
                </c:pt>
                <c:pt idx="48">
                  <c:v>3.0184311804532693</c:v>
                </c:pt>
                <c:pt idx="49">
                  <c:v>2.789366020605093</c:v>
                </c:pt>
                <c:pt idx="50">
                  <c:v>2.5709787032920839</c:v>
                </c:pt>
                <c:pt idx="51">
                  <c:v>2.3632101264770422</c:v>
                </c:pt>
                <c:pt idx="52">
                  <c:v>2.1659819241449401</c:v>
                </c:pt>
                <c:pt idx="53">
                  <c:v>1.9791961297442624</c:v>
                </c:pt>
                <c:pt idx="54">
                  <c:v>1.8027349030148525</c:v>
                </c:pt>
                <c:pt idx="55">
                  <c:v>1.6364603272051612</c:v>
                </c:pt>
                <c:pt idx="56">
                  <c:v>1.4802142839849979</c:v>
                </c:pt>
                <c:pt idx="57">
                  <c:v>1.3338184136420468</c:v>
                </c:pt>
                <c:pt idx="58">
                  <c:v>1.1970741684044257</c:v>
                </c:pt>
                <c:pt idx="59">
                  <c:v>1.0697629669491915</c:v>
                </c:pt>
                <c:pt idx="60">
                  <c:v>0.95164645832875305</c:v>
                </c:pt>
                <c:pt idx="61">
                  <c:v>0.84246690366252019</c:v>
                </c:pt>
                <c:pt idx="62">
                  <c:v>0.7419476839872764</c:v>
                </c:pt>
                <c:pt idx="63">
                  <c:v>0.64979394262196166</c:v>
                </c:pt>
                <c:pt idx="64">
                  <c:v>0.56569337026399091</c:v>
                </c:pt>
                <c:pt idx="65">
                  <c:v>0.48931714077527594</c:v>
                </c:pt>
                <c:pt idx="66">
                  <c:v>0.42032100521422872</c:v>
                </c:pt>
                <c:pt idx="67">
                  <c:v>0.35834655109897567</c:v>
                </c:pt>
                <c:pt idx="68">
                  <c:v>0.30302263311672895</c:v>
                </c:pt>
                <c:pt idx="69">
                  <c:v>0.25396698048938204</c:v>
                </c:pt>
                <c:pt idx="70">
                  <c:v>0.21078798492547698</c:v>
                </c:pt>
                <c:pt idx="71">
                  <c:v>0.17308667148598686</c:v>
                </c:pt>
                <c:pt idx="72">
                  <c:v>0.14045885271057362</c:v>
                </c:pt>
                <c:pt idx="73">
                  <c:v>0.11249746392689453</c:v>
                </c:pt>
                <c:pt idx="74">
                  <c:v>8.8795074721456632E-2</c:v>
                </c:pt>
                <c:pt idx="75">
                  <c:v>6.8946567995272323E-2</c:v>
                </c:pt>
                <c:pt idx="76">
                  <c:v>5.2551973752371424E-2</c:v>
                </c:pt>
                <c:pt idx="77">
                  <c:v>3.9219439642677281E-2</c:v>
                </c:pt>
                <c:pt idx="78">
                  <c:v>2.8568314142852897E-2</c:v>
                </c:pt>
                <c:pt idx="79">
                  <c:v>2.0232310911734507E-2</c:v>
                </c:pt>
                <c:pt idx="80">
                  <c:v>1.3862714052833664E-2</c:v>
                </c:pt>
                <c:pt idx="81">
                  <c:v>9.1315734378180861E-3</c:v>
                </c:pt>
                <c:pt idx="82">
                  <c:v>5.7348264764566443E-3</c:v>
                </c:pt>
                <c:pt idx="83">
                  <c:v>3.3952672007671776E-3</c:v>
                </c:pt>
                <c:pt idx="84">
                  <c:v>1.8652644838786407E-3</c:v>
                </c:pt>
                <c:pt idx="85">
                  <c:v>9.2910750231802548E-4</c:v>
                </c:pt>
                <c:pt idx="86">
                  <c:v>4.048264329019253E-4</c:v>
                </c:pt>
                <c:pt idx="87">
                  <c:v>1.4529699809293981E-4</c:v>
                </c:pt>
                <c:pt idx="88">
                  <c:v>3.8383740015331634E-5</c:v>
                </c:pt>
                <c:pt idx="89">
                  <c:v>5.7986013720107744E-6</c:v>
                </c:pt>
                <c:pt idx="90">
                  <c:v>2.2433432925639238E-7</c:v>
                </c:pt>
                <c:pt idx="91">
                  <c:v>2.0865647017569259E-18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'20-12-1978'!$A$36:$A$167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'20-12-1978'!$G$36:$G$167</c:f>
              <c:numCache>
                <c:formatCode>#,#00</c:formatCode>
                <c:ptCount val="132"/>
                <c:pt idx="0">
                  <c:v>17.630741638652058</c:v>
                </c:pt>
                <c:pt idx="1">
                  <c:v>17.423372863940301</c:v>
                </c:pt>
                <c:pt idx="2">
                  <c:v>17.20688837057677</c:v>
                </c:pt>
                <c:pt idx="3">
                  <c:v>16.981010814113638</c:v>
                </c:pt>
                <c:pt idx="4">
                  <c:v>16.745468978993447</c:v>
                </c:pt>
                <c:pt idx="5">
                  <c:v>16.5</c:v>
                </c:pt>
                <c:pt idx="6">
                  <c:v>16.244351840964086</c:v>
                </c:pt>
                <c:pt idx="7">
                  <c:v>15.978286048586382</c:v>
                </c:pt>
                <c:pt idx="8">
                  <c:v>15.701580798978974</c:v>
                </c:pt>
                <c:pt idx="9">
                  <c:v>15.414034253891831</c:v>
                </c:pt>
                <c:pt idx="10">
                  <c:v>15.115468242493879</c:v>
                </c:pt>
                <c:pt idx="11">
                  <c:v>14.805732282922035</c:v>
                </c:pt>
                <c:pt idx="12">
                  <c:v>14.484707955482104</c:v>
                </c:pt>
                <c:pt idx="13">
                  <c:v>14.152313636253604</c:v>
                </c:pt>
                <c:pt idx="14">
                  <c:v>13.808509595771087</c:v>
                </c:pt>
                <c:pt idx="15">
                  <c:v>13.453303462262161</c:v>
                </c:pt>
                <c:pt idx="16">
                  <c:v>13.086756042438351</c:v>
                </c:pt>
                <c:pt idx="17">
                  <c:v>12.708987484856429</c:v>
                </c:pt>
                <c:pt idx="18">
                  <c:v>12.320183761181324</c:v>
                </c:pt>
                <c:pt idx="19">
                  <c:v>11.920603429053273</c:v>
                </c:pt>
                <c:pt idx="20">
                  <c:v>11.510584626450742</c:v>
                </c:pt>
                <c:pt idx="21">
                  <c:v>11.090552231195661</c:v>
                </c:pt>
                <c:pt idx="22">
                  <c:v>10.661025100323776</c:v>
                </c:pt>
                <c:pt idx="23">
                  <c:v>10.222623282204127</c:v>
                </c:pt>
                <c:pt idx="24">
                  <c:v>9.7841658658175881</c:v>
                </c:pt>
                <c:pt idx="25">
                  <c:v>9.3541499298577815</c:v>
                </c:pt>
                <c:pt idx="26">
                  <c:v>8.9327881101516819</c:v>
                </c:pt>
                <c:pt idx="27">
                  <c:v>8.5202864994260459</c:v>
                </c:pt>
                <c:pt idx="28">
                  <c:v>8.116844038301787</c:v>
                </c:pt>
                <c:pt idx="29">
                  <c:v>7.7226518928142696</c:v>
                </c:pt>
                <c:pt idx="30">
                  <c:v>7.3378928196917803</c:v>
                </c:pt>
                <c:pt idx="31">
                  <c:v>6.9627405207953004</c:v>
                </c:pt>
                <c:pt idx="32">
                  <c:v>6.5973589883036396</c:v>
                </c:pt>
                <c:pt idx="33">
                  <c:v>6.2419018424212496</c:v>
                </c:pt>
                <c:pt idx="34">
                  <c:v>5.8965116635912205</c:v>
                </c:pt>
                <c:pt idx="35">
                  <c:v>5.5613193214131478</c:v>
                </c:pt>
                <c:pt idx="36">
                  <c:v>5.2364433026952124</c:v>
                </c:pt>
                <c:pt idx="37">
                  <c:v>4.9219890413117788</c:v>
                </c:pt>
                <c:pt idx="38">
                  <c:v>4.6180482527921418</c:v>
                </c:pt>
                <c:pt idx="39">
                  <c:v>4.3246982768323958</c:v>
                </c:pt>
                <c:pt idx="40">
                  <c:v>4.0420014312009211</c:v>
                </c:pt>
                <c:pt idx="41">
                  <c:v>3.7700043807975305</c:v>
                </c:pt>
                <c:pt idx="42">
                  <c:v>3.508737525926827</c:v>
                </c:pt>
                <c:pt idx="43">
                  <c:v>3.2582144141568912</c:v>
                </c:pt>
                <c:pt idx="44">
                  <c:v>3.0184311804532693</c:v>
                </c:pt>
                <c:pt idx="45">
                  <c:v>2.789366020605093</c:v>
                </c:pt>
                <c:pt idx="46">
                  <c:v>2.5709787032920839</c:v>
                </c:pt>
                <c:pt idx="47">
                  <c:v>2.3632101264770422</c:v>
                </c:pt>
                <c:pt idx="48">
                  <c:v>2.1659819241449401</c:v>
                </c:pt>
                <c:pt idx="49">
                  <c:v>1.9791961297442624</c:v>
                </c:pt>
                <c:pt idx="50">
                  <c:v>1.8027349030148525</c:v>
                </c:pt>
                <c:pt idx="51">
                  <c:v>1.6364603272051612</c:v>
                </c:pt>
                <c:pt idx="52">
                  <c:v>1.4802142839849979</c:v>
                </c:pt>
                <c:pt idx="53">
                  <c:v>1.3338184136420468</c:v>
                </c:pt>
                <c:pt idx="54">
                  <c:v>1.1970741684044257</c:v>
                </c:pt>
                <c:pt idx="55">
                  <c:v>1.0697629669491915</c:v>
                </c:pt>
                <c:pt idx="56">
                  <c:v>0.95164645832875305</c:v>
                </c:pt>
                <c:pt idx="57">
                  <c:v>0.84246690366252019</c:v>
                </c:pt>
                <c:pt idx="58">
                  <c:v>0.7419476839872764</c:v>
                </c:pt>
                <c:pt idx="59">
                  <c:v>0.64979394262196166</c:v>
                </c:pt>
                <c:pt idx="60">
                  <c:v>0.56569337026399091</c:v>
                </c:pt>
                <c:pt idx="61">
                  <c:v>0.48931714077527594</c:v>
                </c:pt>
                <c:pt idx="62">
                  <c:v>0.42032100521422872</c:v>
                </c:pt>
                <c:pt idx="63">
                  <c:v>0.35834655109897567</c:v>
                </c:pt>
                <c:pt idx="64">
                  <c:v>0.30302263311672895</c:v>
                </c:pt>
                <c:pt idx="65">
                  <c:v>0.25396698048938204</c:v>
                </c:pt>
                <c:pt idx="66">
                  <c:v>0.21078798492547698</c:v>
                </c:pt>
                <c:pt idx="67">
                  <c:v>0.17308667148598686</c:v>
                </c:pt>
                <c:pt idx="68">
                  <c:v>0.14045885271057362</c:v>
                </c:pt>
                <c:pt idx="69">
                  <c:v>0.11249746392689453</c:v>
                </c:pt>
                <c:pt idx="70">
                  <c:v>8.8795074721456632E-2</c:v>
                </c:pt>
                <c:pt idx="71">
                  <c:v>6.8946567995272323E-2</c:v>
                </c:pt>
                <c:pt idx="72">
                  <c:v>5.2551973752371424E-2</c:v>
                </c:pt>
                <c:pt idx="73">
                  <c:v>3.9219439642677281E-2</c:v>
                </c:pt>
                <c:pt idx="74">
                  <c:v>2.8568314142852897E-2</c:v>
                </c:pt>
                <c:pt idx="75">
                  <c:v>2.0232310911734507E-2</c:v>
                </c:pt>
                <c:pt idx="76">
                  <c:v>1.3862714052833664E-2</c:v>
                </c:pt>
                <c:pt idx="77">
                  <c:v>9.1315734378180861E-3</c:v>
                </c:pt>
                <c:pt idx="78">
                  <c:v>5.7348264764566443E-3</c:v>
                </c:pt>
                <c:pt idx="79">
                  <c:v>3.3952672007671776E-3</c:v>
                </c:pt>
                <c:pt idx="80">
                  <c:v>1.8652644838786407E-3</c:v>
                </c:pt>
                <c:pt idx="81">
                  <c:v>9.2910750231802548E-4</c:v>
                </c:pt>
                <c:pt idx="82">
                  <c:v>4.048264329019253E-4</c:v>
                </c:pt>
                <c:pt idx="83">
                  <c:v>1.4529699809293981E-4</c:v>
                </c:pt>
                <c:pt idx="84">
                  <c:v>3.8383740015331634E-5</c:v>
                </c:pt>
                <c:pt idx="85">
                  <c:v>5.7986013720107744E-6</c:v>
                </c:pt>
                <c:pt idx="86">
                  <c:v>2.2433432925639238E-7</c:v>
                </c:pt>
                <c:pt idx="87">
                  <c:v>2.0865647017569259E-18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'20-12-1978'!$H$41:$H$167</c:f>
              <c:numCache>
                <c:formatCode>General</c:formatCode>
                <c:ptCount val="127"/>
                <c:pt idx="0">
                  <c:v>-4500</c:v>
                </c:pt>
                <c:pt idx="1">
                  <c:v>-3500</c:v>
                </c:pt>
                <c:pt idx="2">
                  <c:v>-2500</c:v>
                </c:pt>
                <c:pt idx="3">
                  <c:v>-1500</c:v>
                </c:pt>
                <c:pt idx="4">
                  <c:v>-500</c:v>
                </c:pt>
                <c:pt idx="5">
                  <c:v>500</c:v>
                </c:pt>
                <c:pt idx="6">
                  <c:v>1500</c:v>
                </c:pt>
                <c:pt idx="7">
                  <c:v>2500</c:v>
                </c:pt>
                <c:pt idx="8">
                  <c:v>3500</c:v>
                </c:pt>
                <c:pt idx="9">
                  <c:v>4500</c:v>
                </c:pt>
                <c:pt idx="10">
                  <c:v>5500</c:v>
                </c:pt>
                <c:pt idx="11">
                  <c:v>6500</c:v>
                </c:pt>
                <c:pt idx="12">
                  <c:v>7500</c:v>
                </c:pt>
                <c:pt idx="13">
                  <c:v>8500</c:v>
                </c:pt>
                <c:pt idx="14">
                  <c:v>9500</c:v>
                </c:pt>
                <c:pt idx="15">
                  <c:v>10500</c:v>
                </c:pt>
                <c:pt idx="16">
                  <c:v>11500</c:v>
                </c:pt>
                <c:pt idx="17">
                  <c:v>12500</c:v>
                </c:pt>
                <c:pt idx="18">
                  <c:v>13500</c:v>
                </c:pt>
                <c:pt idx="19">
                  <c:v>14500</c:v>
                </c:pt>
                <c:pt idx="20">
                  <c:v>15500</c:v>
                </c:pt>
                <c:pt idx="21">
                  <c:v>16500</c:v>
                </c:pt>
                <c:pt idx="22">
                  <c:v>17500</c:v>
                </c:pt>
                <c:pt idx="23">
                  <c:v>18500</c:v>
                </c:pt>
                <c:pt idx="24">
                  <c:v>19500</c:v>
                </c:pt>
                <c:pt idx="25">
                  <c:v>20500</c:v>
                </c:pt>
                <c:pt idx="26">
                  <c:v>21500</c:v>
                </c:pt>
                <c:pt idx="27">
                  <c:v>22500</c:v>
                </c:pt>
                <c:pt idx="28">
                  <c:v>23500</c:v>
                </c:pt>
                <c:pt idx="29">
                  <c:v>24500</c:v>
                </c:pt>
                <c:pt idx="30">
                  <c:v>25500</c:v>
                </c:pt>
                <c:pt idx="31">
                  <c:v>26500</c:v>
                </c:pt>
                <c:pt idx="32">
                  <c:v>27500</c:v>
                </c:pt>
                <c:pt idx="33">
                  <c:v>28500</c:v>
                </c:pt>
                <c:pt idx="34">
                  <c:v>29500</c:v>
                </c:pt>
                <c:pt idx="35">
                  <c:v>30500</c:v>
                </c:pt>
                <c:pt idx="36">
                  <c:v>31500</c:v>
                </c:pt>
                <c:pt idx="37">
                  <c:v>32500</c:v>
                </c:pt>
                <c:pt idx="38">
                  <c:v>33500</c:v>
                </c:pt>
                <c:pt idx="39">
                  <c:v>34500</c:v>
                </c:pt>
                <c:pt idx="40">
                  <c:v>35500</c:v>
                </c:pt>
                <c:pt idx="41">
                  <c:v>36500</c:v>
                </c:pt>
                <c:pt idx="42">
                  <c:v>37500</c:v>
                </c:pt>
                <c:pt idx="43">
                  <c:v>38500</c:v>
                </c:pt>
                <c:pt idx="44">
                  <c:v>39500</c:v>
                </c:pt>
                <c:pt idx="45">
                  <c:v>40500</c:v>
                </c:pt>
                <c:pt idx="46">
                  <c:v>41500</c:v>
                </c:pt>
                <c:pt idx="47">
                  <c:v>42500</c:v>
                </c:pt>
                <c:pt idx="48">
                  <c:v>43500</c:v>
                </c:pt>
                <c:pt idx="49">
                  <c:v>44500</c:v>
                </c:pt>
                <c:pt idx="50">
                  <c:v>45500</c:v>
                </c:pt>
                <c:pt idx="51">
                  <c:v>46500</c:v>
                </c:pt>
                <c:pt idx="52">
                  <c:v>47500</c:v>
                </c:pt>
                <c:pt idx="53">
                  <c:v>48500</c:v>
                </c:pt>
                <c:pt idx="54">
                  <c:v>49500</c:v>
                </c:pt>
                <c:pt idx="55">
                  <c:v>50500</c:v>
                </c:pt>
                <c:pt idx="56">
                  <c:v>51500</c:v>
                </c:pt>
                <c:pt idx="57">
                  <c:v>52500</c:v>
                </c:pt>
                <c:pt idx="58">
                  <c:v>53500</c:v>
                </c:pt>
                <c:pt idx="59">
                  <c:v>54500</c:v>
                </c:pt>
                <c:pt idx="60">
                  <c:v>55500</c:v>
                </c:pt>
                <c:pt idx="61">
                  <c:v>56500</c:v>
                </c:pt>
                <c:pt idx="62">
                  <c:v>57500</c:v>
                </c:pt>
                <c:pt idx="63">
                  <c:v>58500</c:v>
                </c:pt>
                <c:pt idx="64">
                  <c:v>59500</c:v>
                </c:pt>
                <c:pt idx="65">
                  <c:v>60500</c:v>
                </c:pt>
                <c:pt idx="66">
                  <c:v>61500</c:v>
                </c:pt>
                <c:pt idx="67">
                  <c:v>62500</c:v>
                </c:pt>
                <c:pt idx="68">
                  <c:v>63500</c:v>
                </c:pt>
                <c:pt idx="69">
                  <c:v>64500</c:v>
                </c:pt>
                <c:pt idx="70">
                  <c:v>65500</c:v>
                </c:pt>
                <c:pt idx="71">
                  <c:v>66500</c:v>
                </c:pt>
                <c:pt idx="72">
                  <c:v>67500</c:v>
                </c:pt>
                <c:pt idx="73">
                  <c:v>68500</c:v>
                </c:pt>
                <c:pt idx="74">
                  <c:v>69500</c:v>
                </c:pt>
                <c:pt idx="75">
                  <c:v>70500</c:v>
                </c:pt>
                <c:pt idx="76">
                  <c:v>71500</c:v>
                </c:pt>
                <c:pt idx="77">
                  <c:v>72500</c:v>
                </c:pt>
                <c:pt idx="78">
                  <c:v>73500</c:v>
                </c:pt>
                <c:pt idx="79">
                  <c:v>74500</c:v>
                </c:pt>
                <c:pt idx="80">
                  <c:v>75500</c:v>
                </c:pt>
                <c:pt idx="81">
                  <c:v>76500</c:v>
                </c:pt>
                <c:pt idx="82">
                  <c:v>77500</c:v>
                </c:pt>
                <c:pt idx="83">
                  <c:v>78500</c:v>
                </c:pt>
                <c:pt idx="84">
                  <c:v>79500</c:v>
                </c:pt>
                <c:pt idx="85">
                  <c:v>80500</c:v>
                </c:pt>
                <c:pt idx="86">
                  <c:v>81500</c:v>
                </c:pt>
                <c:pt idx="87">
                  <c:v>82500</c:v>
                </c:pt>
                <c:pt idx="88">
                  <c:v>83500</c:v>
                </c:pt>
                <c:pt idx="89">
                  <c:v>84500</c:v>
                </c:pt>
                <c:pt idx="90">
                  <c:v>85500</c:v>
                </c:pt>
                <c:pt idx="91">
                  <c:v>86500</c:v>
                </c:pt>
                <c:pt idx="92">
                  <c:v>87500</c:v>
                </c:pt>
                <c:pt idx="93">
                  <c:v>88500</c:v>
                </c:pt>
                <c:pt idx="94">
                  <c:v>89500</c:v>
                </c:pt>
                <c:pt idx="95">
                  <c:v>90500</c:v>
                </c:pt>
                <c:pt idx="96">
                  <c:v>91500</c:v>
                </c:pt>
                <c:pt idx="97">
                  <c:v>92500</c:v>
                </c:pt>
                <c:pt idx="98">
                  <c:v>93500</c:v>
                </c:pt>
                <c:pt idx="99">
                  <c:v>94500</c:v>
                </c:pt>
                <c:pt idx="100">
                  <c:v>95500</c:v>
                </c:pt>
                <c:pt idx="101">
                  <c:v>96500</c:v>
                </c:pt>
                <c:pt idx="102">
                  <c:v>97500</c:v>
                </c:pt>
                <c:pt idx="103">
                  <c:v>98500</c:v>
                </c:pt>
                <c:pt idx="104">
                  <c:v>99500</c:v>
                </c:pt>
                <c:pt idx="105">
                  <c:v>100500</c:v>
                </c:pt>
                <c:pt idx="106">
                  <c:v>101500</c:v>
                </c:pt>
                <c:pt idx="107">
                  <c:v>102500</c:v>
                </c:pt>
                <c:pt idx="108">
                  <c:v>103500</c:v>
                </c:pt>
                <c:pt idx="109">
                  <c:v>104500</c:v>
                </c:pt>
                <c:pt idx="110">
                  <c:v>105500</c:v>
                </c:pt>
                <c:pt idx="111">
                  <c:v>106500</c:v>
                </c:pt>
                <c:pt idx="112">
                  <c:v>107500</c:v>
                </c:pt>
                <c:pt idx="113">
                  <c:v>108500</c:v>
                </c:pt>
                <c:pt idx="114">
                  <c:v>109500</c:v>
                </c:pt>
                <c:pt idx="115">
                  <c:v>110500</c:v>
                </c:pt>
                <c:pt idx="116">
                  <c:v>111500</c:v>
                </c:pt>
                <c:pt idx="117">
                  <c:v>112500</c:v>
                </c:pt>
                <c:pt idx="118">
                  <c:v>113500</c:v>
                </c:pt>
                <c:pt idx="119">
                  <c:v>114500</c:v>
                </c:pt>
                <c:pt idx="120">
                  <c:v>115500</c:v>
                </c:pt>
                <c:pt idx="121">
                  <c:v>116500</c:v>
                </c:pt>
                <c:pt idx="122">
                  <c:v>117500</c:v>
                </c:pt>
                <c:pt idx="123">
                  <c:v>118500</c:v>
                </c:pt>
                <c:pt idx="124">
                  <c:v>119500</c:v>
                </c:pt>
                <c:pt idx="125">
                  <c:v>120500</c:v>
                </c:pt>
                <c:pt idx="126">
                  <c:v>121500</c:v>
                </c:pt>
              </c:numCache>
            </c:numRef>
          </c:xVal>
          <c:yVal>
            <c:numRef>
              <c:f>'20-12-1978'!$G$41:$G$167</c:f>
              <c:numCache>
                <c:formatCode>#,#00</c:formatCode>
                <c:ptCount val="127"/>
                <c:pt idx="0">
                  <c:v>16.5</c:v>
                </c:pt>
                <c:pt idx="1">
                  <c:v>16.244351840964086</c:v>
                </c:pt>
                <c:pt idx="2">
                  <c:v>15.978286048586382</c:v>
                </c:pt>
                <c:pt idx="3">
                  <c:v>15.701580798978974</c:v>
                </c:pt>
                <c:pt idx="4">
                  <c:v>15.414034253891831</c:v>
                </c:pt>
                <c:pt idx="5">
                  <c:v>15.115468242493879</c:v>
                </c:pt>
                <c:pt idx="6">
                  <c:v>14.805732282922035</c:v>
                </c:pt>
                <c:pt idx="7">
                  <c:v>14.484707955482104</c:v>
                </c:pt>
                <c:pt idx="8">
                  <c:v>14.152313636253604</c:v>
                </c:pt>
                <c:pt idx="9">
                  <c:v>13.808509595771087</c:v>
                </c:pt>
                <c:pt idx="10">
                  <c:v>13.453303462262161</c:v>
                </c:pt>
                <c:pt idx="11">
                  <c:v>13.086756042438351</c:v>
                </c:pt>
                <c:pt idx="12">
                  <c:v>12.708987484856429</c:v>
                </c:pt>
                <c:pt idx="13">
                  <c:v>12.320183761181324</c:v>
                </c:pt>
                <c:pt idx="14">
                  <c:v>11.920603429053273</c:v>
                </c:pt>
                <c:pt idx="15">
                  <c:v>11.510584626450742</c:v>
                </c:pt>
                <c:pt idx="16">
                  <c:v>11.090552231195661</c:v>
                </c:pt>
                <c:pt idx="17">
                  <c:v>10.661025100323776</c:v>
                </c:pt>
                <c:pt idx="18">
                  <c:v>10.222623282204127</c:v>
                </c:pt>
                <c:pt idx="19">
                  <c:v>9.7841658658175881</c:v>
                </c:pt>
                <c:pt idx="20">
                  <c:v>9.3541499298577815</c:v>
                </c:pt>
                <c:pt idx="21">
                  <c:v>8.9327881101516819</c:v>
                </c:pt>
                <c:pt idx="22">
                  <c:v>8.5202864994260459</c:v>
                </c:pt>
                <c:pt idx="23">
                  <c:v>8.116844038301787</c:v>
                </c:pt>
                <c:pt idx="24">
                  <c:v>7.7226518928142696</c:v>
                </c:pt>
                <c:pt idx="25">
                  <c:v>7.3378928196917803</c:v>
                </c:pt>
                <c:pt idx="26">
                  <c:v>6.9627405207953004</c:v>
                </c:pt>
                <c:pt idx="27">
                  <c:v>6.5973589883036396</c:v>
                </c:pt>
                <c:pt idx="28">
                  <c:v>6.2419018424212496</c:v>
                </c:pt>
                <c:pt idx="29">
                  <c:v>5.8965116635912205</c:v>
                </c:pt>
                <c:pt idx="30">
                  <c:v>5.5613193214131478</c:v>
                </c:pt>
                <c:pt idx="31">
                  <c:v>5.2364433026952124</c:v>
                </c:pt>
                <c:pt idx="32">
                  <c:v>4.9219890413117788</c:v>
                </c:pt>
                <c:pt idx="33">
                  <c:v>4.6180482527921418</c:v>
                </c:pt>
                <c:pt idx="34">
                  <c:v>4.3246982768323958</c:v>
                </c:pt>
                <c:pt idx="35">
                  <c:v>4.0420014312009211</c:v>
                </c:pt>
                <c:pt idx="36">
                  <c:v>3.7700043807975305</c:v>
                </c:pt>
                <c:pt idx="37">
                  <c:v>3.508737525926827</c:v>
                </c:pt>
                <c:pt idx="38">
                  <c:v>3.2582144141568912</c:v>
                </c:pt>
                <c:pt idx="39">
                  <c:v>3.0184311804532693</c:v>
                </c:pt>
                <c:pt idx="40">
                  <c:v>2.789366020605093</c:v>
                </c:pt>
                <c:pt idx="41">
                  <c:v>2.5709787032920839</c:v>
                </c:pt>
                <c:pt idx="42">
                  <c:v>2.3632101264770422</c:v>
                </c:pt>
                <c:pt idx="43">
                  <c:v>2.1659819241449401</c:v>
                </c:pt>
                <c:pt idx="44">
                  <c:v>1.9791961297442624</c:v>
                </c:pt>
                <c:pt idx="45">
                  <c:v>1.8027349030148525</c:v>
                </c:pt>
                <c:pt idx="46">
                  <c:v>1.6364603272051612</c:v>
                </c:pt>
                <c:pt idx="47">
                  <c:v>1.4802142839849979</c:v>
                </c:pt>
                <c:pt idx="48">
                  <c:v>1.3338184136420468</c:v>
                </c:pt>
                <c:pt idx="49">
                  <c:v>1.1970741684044257</c:v>
                </c:pt>
                <c:pt idx="50">
                  <c:v>1.0697629669491915</c:v>
                </c:pt>
                <c:pt idx="51">
                  <c:v>0.95164645832875305</c:v>
                </c:pt>
                <c:pt idx="52">
                  <c:v>0.84246690366252019</c:v>
                </c:pt>
                <c:pt idx="53">
                  <c:v>0.7419476839872764</c:v>
                </c:pt>
                <c:pt idx="54">
                  <c:v>0.64979394262196166</c:v>
                </c:pt>
                <c:pt idx="55">
                  <c:v>0.56569337026399091</c:v>
                </c:pt>
                <c:pt idx="56">
                  <c:v>0.48931714077527594</c:v>
                </c:pt>
                <c:pt idx="57">
                  <c:v>0.42032100521422872</c:v>
                </c:pt>
                <c:pt idx="58">
                  <c:v>0.35834655109897567</c:v>
                </c:pt>
                <c:pt idx="59">
                  <c:v>0.30302263311672895</c:v>
                </c:pt>
                <c:pt idx="60">
                  <c:v>0.25396698048938204</c:v>
                </c:pt>
                <c:pt idx="61">
                  <c:v>0.21078798492547698</c:v>
                </c:pt>
                <c:pt idx="62">
                  <c:v>0.17308667148598686</c:v>
                </c:pt>
                <c:pt idx="63">
                  <c:v>0.14045885271057362</c:v>
                </c:pt>
                <c:pt idx="64">
                  <c:v>0.11249746392689453</c:v>
                </c:pt>
                <c:pt idx="65">
                  <c:v>8.8795074721456632E-2</c:v>
                </c:pt>
                <c:pt idx="66">
                  <c:v>6.8946567995272323E-2</c:v>
                </c:pt>
                <c:pt idx="67">
                  <c:v>5.2551973752371424E-2</c:v>
                </c:pt>
                <c:pt idx="68">
                  <c:v>3.9219439642677281E-2</c:v>
                </c:pt>
                <c:pt idx="69">
                  <c:v>2.8568314142852897E-2</c:v>
                </c:pt>
                <c:pt idx="70">
                  <c:v>2.0232310911734507E-2</c:v>
                </c:pt>
                <c:pt idx="71">
                  <c:v>1.3862714052833664E-2</c:v>
                </c:pt>
                <c:pt idx="72">
                  <c:v>9.1315734378180861E-3</c:v>
                </c:pt>
                <c:pt idx="73">
                  <c:v>5.7348264764566443E-3</c:v>
                </c:pt>
                <c:pt idx="74">
                  <c:v>3.3952672007671776E-3</c:v>
                </c:pt>
                <c:pt idx="75">
                  <c:v>1.8652644838786407E-3</c:v>
                </c:pt>
                <c:pt idx="76">
                  <c:v>9.2910750231802548E-4</c:v>
                </c:pt>
                <c:pt idx="77">
                  <c:v>4.048264329019253E-4</c:v>
                </c:pt>
                <c:pt idx="78">
                  <c:v>1.4529699809293981E-4</c:v>
                </c:pt>
                <c:pt idx="79">
                  <c:v>3.8383740015331634E-5</c:v>
                </c:pt>
                <c:pt idx="80">
                  <c:v>5.7986013720107744E-6</c:v>
                </c:pt>
                <c:pt idx="81">
                  <c:v>2.2433432925639238E-7</c:v>
                </c:pt>
                <c:pt idx="82">
                  <c:v>2.0865647017569259E-18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731584"/>
        <c:axId val="61733504"/>
      </c:scatterChart>
      <c:valAx>
        <c:axId val="61731584"/>
        <c:scaling>
          <c:orientation val="minMax"/>
          <c:max val="10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61733504"/>
        <c:crosses val="autoZero"/>
        <c:crossBetween val="midCat"/>
      </c:valAx>
      <c:valAx>
        <c:axId val="61733504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61731584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zoomScaleNormal="100" workbookViewId="0">
      <selection activeCell="J23" sqref="J23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29" t="s">
        <v>62</v>
      </c>
      <c r="C2" s="130"/>
      <c r="D2" s="130"/>
      <c r="E2" s="131"/>
    </row>
    <row r="3" spans="2:5" x14ac:dyDescent="0.25">
      <c r="B3" s="132"/>
      <c r="C3" s="133"/>
      <c r="D3" s="133"/>
      <c r="E3" s="134"/>
    </row>
    <row r="4" spans="2:5" x14ac:dyDescent="0.25">
      <c r="B4" s="132"/>
      <c r="C4" s="133"/>
      <c r="D4" s="133"/>
      <c r="E4" s="134"/>
    </row>
    <row r="5" spans="2:5" x14ac:dyDescent="0.25">
      <c r="B5" s="132"/>
      <c r="C5" s="133"/>
      <c r="D5" s="133"/>
      <c r="E5" s="134"/>
    </row>
    <row r="6" spans="2:5" x14ac:dyDescent="0.25">
      <c r="B6" s="132"/>
      <c r="C6" s="133"/>
      <c r="D6" s="133"/>
      <c r="E6" s="134"/>
    </row>
    <row r="7" spans="2:5" x14ac:dyDescent="0.25">
      <c r="B7" s="132"/>
      <c r="C7" s="133"/>
      <c r="D7" s="133"/>
      <c r="E7" s="134"/>
    </row>
    <row r="8" spans="2:5" x14ac:dyDescent="0.25">
      <c r="B8" s="132"/>
      <c r="C8" s="133"/>
      <c r="D8" s="133"/>
      <c r="E8" s="134"/>
    </row>
    <row r="9" spans="2:5" x14ac:dyDescent="0.25">
      <c r="B9" s="132"/>
      <c r="C9" s="133"/>
      <c r="D9" s="133"/>
      <c r="E9" s="134"/>
    </row>
    <row r="10" spans="2:5" x14ac:dyDescent="0.25">
      <c r="B10" s="132"/>
      <c r="C10" s="133"/>
      <c r="D10" s="133"/>
      <c r="E10" s="134"/>
    </row>
    <row r="11" spans="2:5" x14ac:dyDescent="0.25">
      <c r="B11" s="132"/>
      <c r="C11" s="133"/>
      <c r="D11" s="133"/>
      <c r="E11" s="134"/>
    </row>
    <row r="12" spans="2:5" ht="15.75" thickBot="1" x14ac:dyDescent="0.3">
      <c r="B12" s="135"/>
      <c r="C12" s="136"/>
      <c r="D12" s="136"/>
      <c r="E12" s="137"/>
    </row>
    <row r="13" spans="2:5" ht="15.75" thickBot="1" x14ac:dyDescent="0.3"/>
    <row r="14" spans="2:5" ht="15.75" thickBot="1" x14ac:dyDescent="0.3">
      <c r="B14" s="126" t="s">
        <v>61</v>
      </c>
      <c r="C14" s="127"/>
      <c r="D14" s="127"/>
      <c r="E14" s="128"/>
    </row>
    <row r="15" spans="2:5" ht="15.75" thickBot="1" x14ac:dyDescent="0.3">
      <c r="B15" s="123" t="s">
        <v>65</v>
      </c>
      <c r="C15" s="124"/>
      <c r="D15" s="124"/>
      <c r="E15" s="125"/>
    </row>
    <row r="16" spans="2:5" ht="15.75" thickBot="1" x14ac:dyDescent="0.3"/>
    <row r="17" spans="2:5" ht="15.75" thickBot="1" x14ac:dyDescent="0.3">
      <c r="B17" s="126" t="s">
        <v>3</v>
      </c>
      <c r="C17" s="127"/>
      <c r="D17" s="127"/>
      <c r="E17" s="128"/>
    </row>
    <row r="18" spans="2:5" x14ac:dyDescent="0.25">
      <c r="B18" s="28" t="s">
        <v>8</v>
      </c>
      <c r="C18" s="8" t="s">
        <v>9</v>
      </c>
      <c r="D18" s="112">
        <v>69000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4">
        <f>D18*EXP(-D22/D20)</f>
        <v>26755.447127446419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4">
        <v>19000</v>
      </c>
      <c r="E20" s="23" t="s">
        <v>7</v>
      </c>
    </row>
    <row r="21" spans="2:5" x14ac:dyDescent="0.25">
      <c r="B21" s="54" t="s">
        <v>58</v>
      </c>
      <c r="C21" s="15" t="s">
        <v>23</v>
      </c>
      <c r="D21" s="104">
        <v>64000</v>
      </c>
      <c r="E21" s="23" t="s">
        <v>7</v>
      </c>
    </row>
    <row r="22" spans="2:5" x14ac:dyDescent="0.25">
      <c r="B22" s="54" t="s">
        <v>57</v>
      </c>
      <c r="C22" s="15" t="s">
        <v>25</v>
      </c>
      <c r="D22" s="1">
        <v>18000</v>
      </c>
      <c r="E22" s="17" t="s">
        <v>7</v>
      </c>
    </row>
    <row r="23" spans="2:5" ht="15.75" thickBot="1" x14ac:dyDescent="0.3">
      <c r="B23" s="89" t="s">
        <v>28</v>
      </c>
      <c r="C23" s="38" t="s">
        <v>29</v>
      </c>
      <c r="D23" s="105">
        <v>6.5</v>
      </c>
      <c r="E23" s="91" t="s">
        <v>7</v>
      </c>
    </row>
    <row r="24" spans="2:5" ht="15.75" thickBot="1" x14ac:dyDescent="0.3"/>
    <row r="25" spans="2:5" ht="15.75" thickBot="1" x14ac:dyDescent="0.3">
      <c r="B25" s="126" t="s">
        <v>11</v>
      </c>
      <c r="C25" s="127"/>
      <c r="D25" s="127"/>
      <c r="E25" s="128"/>
    </row>
    <row r="26" spans="2:5" x14ac:dyDescent="0.25">
      <c r="B26" s="138">
        <v>28833</v>
      </c>
      <c r="C26" s="139"/>
      <c r="D26" s="139"/>
      <c r="E26" s="140"/>
    </row>
    <row r="27" spans="2:5" x14ac:dyDescent="0.25">
      <c r="B27" s="117">
        <v>28838</v>
      </c>
      <c r="C27" s="118"/>
      <c r="D27" s="118"/>
      <c r="E27" s="119"/>
    </row>
    <row r="28" spans="2:5" x14ac:dyDescent="0.25">
      <c r="B28" s="117">
        <v>28844</v>
      </c>
      <c r="C28" s="118"/>
      <c r="D28" s="118"/>
      <c r="E28" s="119"/>
    </row>
    <row r="29" spans="2:5" x14ac:dyDescent="0.25">
      <c r="B29" s="117"/>
      <c r="C29" s="118"/>
      <c r="D29" s="118"/>
      <c r="E29" s="119"/>
    </row>
    <row r="30" spans="2:5" x14ac:dyDescent="0.25">
      <c r="B30" s="117"/>
      <c r="C30" s="118"/>
      <c r="D30" s="118"/>
      <c r="E30" s="119"/>
    </row>
    <row r="31" spans="2:5" x14ac:dyDescent="0.25">
      <c r="B31" s="117"/>
      <c r="C31" s="118"/>
      <c r="D31" s="118"/>
      <c r="E31" s="119"/>
    </row>
    <row r="32" spans="2:5" x14ac:dyDescent="0.25">
      <c r="B32" s="117"/>
      <c r="C32" s="118"/>
      <c r="D32" s="118"/>
      <c r="E32" s="119"/>
    </row>
    <row r="33" spans="2:5" x14ac:dyDescent="0.25">
      <c r="B33" s="117"/>
      <c r="C33" s="118"/>
      <c r="D33" s="118"/>
      <c r="E33" s="119"/>
    </row>
    <row r="34" spans="2:5" x14ac:dyDescent="0.25">
      <c r="B34" s="117"/>
      <c r="C34" s="118"/>
      <c r="D34" s="118"/>
      <c r="E34" s="119"/>
    </row>
    <row r="35" spans="2:5" x14ac:dyDescent="0.25">
      <c r="B35" s="117"/>
      <c r="C35" s="118"/>
      <c r="D35" s="118"/>
      <c r="E35" s="119"/>
    </row>
    <row r="36" spans="2:5" x14ac:dyDescent="0.25">
      <c r="B36" s="117"/>
      <c r="C36" s="118"/>
      <c r="D36" s="118"/>
      <c r="E36" s="119"/>
    </row>
    <row r="37" spans="2:5" x14ac:dyDescent="0.25">
      <c r="B37" s="117"/>
      <c r="C37" s="118"/>
      <c r="D37" s="118"/>
      <c r="E37" s="119"/>
    </row>
    <row r="38" spans="2:5" x14ac:dyDescent="0.25">
      <c r="B38" s="117"/>
      <c r="C38" s="118"/>
      <c r="D38" s="118"/>
      <c r="E38" s="119"/>
    </row>
    <row r="39" spans="2:5" x14ac:dyDescent="0.25">
      <c r="B39" s="117"/>
      <c r="C39" s="118"/>
      <c r="D39" s="118"/>
      <c r="E39" s="119"/>
    </row>
    <row r="40" spans="2:5" ht="15.75" thickBot="1" x14ac:dyDescent="0.3">
      <c r="B40" s="120"/>
      <c r="C40" s="121"/>
      <c r="D40" s="121"/>
      <c r="E40" s="122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C12" sqref="C12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23.5</v>
      </c>
      <c r="D5" s="17" t="s">
        <v>13</v>
      </c>
      <c r="F5" s="113">
        <v>22000</v>
      </c>
      <c r="G5" s="114">
        <f>14+2/4.5*2</f>
        <v>14.888888888888889</v>
      </c>
      <c r="H5" s="108">
        <v>22000</v>
      </c>
      <c r="I5" s="106">
        <v>9.5</v>
      </c>
      <c r="Q5" s="13"/>
    </row>
    <row r="6" spans="1:17" x14ac:dyDescent="0.25">
      <c r="A6" s="20" t="s">
        <v>21</v>
      </c>
      <c r="B6" s="15" t="s">
        <v>22</v>
      </c>
      <c r="C6" s="16">
        <v>10000</v>
      </c>
      <c r="D6" s="17" t="s">
        <v>7</v>
      </c>
      <c r="F6" s="44">
        <v>40000</v>
      </c>
      <c r="G6" s="19">
        <v>6</v>
      </c>
      <c r="H6" s="18">
        <v>40000</v>
      </c>
      <c r="I6" s="107">
        <v>2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1.8</v>
      </c>
      <c r="D7" s="17" t="s">
        <v>7</v>
      </c>
      <c r="F7" s="44">
        <v>57000</v>
      </c>
      <c r="G7" s="19">
        <v>2</v>
      </c>
      <c r="H7" s="18">
        <v>57000</v>
      </c>
      <c r="I7" s="107">
        <v>0.4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6">
        <v>0</v>
      </c>
      <c r="D8" s="97" t="s">
        <v>13</v>
      </c>
      <c r="F8" s="44">
        <v>67000</v>
      </c>
      <c r="G8" s="19">
        <v>0.4</v>
      </c>
      <c r="H8" s="18">
        <v>67000</v>
      </c>
      <c r="I8" s="107">
        <v>0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/>
      <c r="G9" s="19"/>
      <c r="H9" s="18"/>
      <c r="I9" s="107"/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/>
      <c r="G10" s="19"/>
      <c r="H10" s="18"/>
      <c r="I10" s="107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0.21</v>
      </c>
      <c r="D11" s="30"/>
      <c r="F11" s="44"/>
      <c r="G11" s="19"/>
      <c r="H11" s="18"/>
      <c r="I11" s="107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115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120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0.95833333333333337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69000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2">
        <f>Overview!D19</f>
        <v>26755.447127446419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2">
        <f>Overview!D20</f>
        <v>19000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2">
        <f>Overview!D21</f>
        <v>64000</v>
      </c>
      <c r="D20" s="23" t="s">
        <v>7</v>
      </c>
      <c r="F20" s="18"/>
      <c r="G20" s="19"/>
      <c r="H20" s="18"/>
      <c r="I20" s="35"/>
    </row>
    <row r="21" spans="1:24" x14ac:dyDescent="0.25">
      <c r="A21" s="54" t="s">
        <v>57</v>
      </c>
      <c r="B21" s="15" t="s">
        <v>25</v>
      </c>
      <c r="C21" s="25">
        <f>Overview!D22</f>
        <v>18000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89" t="s">
        <v>28</v>
      </c>
      <c r="B22" s="38" t="s">
        <v>29</v>
      </c>
      <c r="C22" s="90">
        <f>Overview!D23</f>
        <v>6.5</v>
      </c>
      <c r="D22" s="91" t="s">
        <v>7</v>
      </c>
      <c r="F22" s="45"/>
      <c r="G22" s="46"/>
      <c r="H22" s="45"/>
      <c r="I22" s="47"/>
      <c r="J22" s="21"/>
    </row>
    <row r="23" spans="1:24" ht="15.75" thickBot="1" x14ac:dyDescent="0.3">
      <c r="A23" s="87"/>
      <c r="B23" s="60"/>
      <c r="C23" s="88"/>
      <c r="D23" s="103"/>
      <c r="F23" s="115"/>
      <c r="G23" s="115"/>
      <c r="H23" s="115"/>
      <c r="I23" s="115"/>
      <c r="J23" s="115"/>
      <c r="S23" s="48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5"/>
      <c r="V24" s="43"/>
      <c r="W24" s="43"/>
      <c r="X24" s="43"/>
    </row>
    <row r="25" spans="1:24" x14ac:dyDescent="0.25">
      <c r="A25" s="93" t="s">
        <v>64</v>
      </c>
      <c r="B25" s="94" t="s">
        <v>54</v>
      </c>
      <c r="C25" s="50">
        <f>$C$11*$C$19/C$14/$C$17</f>
        <v>6.0340264650283554E-2</v>
      </c>
      <c r="D25" s="30"/>
      <c r="F25" s="141" t="s">
        <v>67</v>
      </c>
      <c r="G25" s="142"/>
      <c r="H25" s="142"/>
      <c r="I25" s="143"/>
      <c r="J25" s="115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2">
        <f>C29/C13</f>
        <v>0.86703090896301738</v>
      </c>
      <c r="D26" s="53" t="s">
        <v>34</v>
      </c>
      <c r="F26" s="144"/>
      <c r="G26" s="145"/>
      <c r="H26" s="145"/>
      <c r="I26" s="146"/>
      <c r="J26" s="115"/>
      <c r="V26" s="43"/>
      <c r="W26" s="43"/>
      <c r="X26" s="43"/>
    </row>
    <row r="27" spans="1:24" x14ac:dyDescent="0.25">
      <c r="A27" s="95" t="s">
        <v>63</v>
      </c>
      <c r="B27" s="86" t="s">
        <v>59</v>
      </c>
      <c r="C27" s="52">
        <f>C11*C20/C26/C18</f>
        <v>0.57936529356458433</v>
      </c>
      <c r="D27" s="53"/>
      <c r="F27" s="144"/>
      <c r="G27" s="145"/>
      <c r="H27" s="145"/>
      <c r="I27" s="146"/>
      <c r="J27" s="49"/>
      <c r="V27" s="43"/>
      <c r="W27" s="43"/>
      <c r="X27" s="43"/>
    </row>
    <row r="28" spans="1:24" x14ac:dyDescent="0.25">
      <c r="A28" s="54" t="s">
        <v>49</v>
      </c>
      <c r="B28" s="15" t="s">
        <v>60</v>
      </c>
      <c r="C28" s="55">
        <f>($C$5-$C$8)*(C29/C12)^(1/$C$11)+$C$8</f>
        <v>14.58850038954737</v>
      </c>
      <c r="D28" s="17" t="s">
        <v>13</v>
      </c>
      <c r="E28" s="21"/>
      <c r="F28" s="144"/>
      <c r="G28" s="145"/>
      <c r="H28" s="145"/>
      <c r="I28" s="146"/>
      <c r="J28" s="51"/>
      <c r="P28" s="21"/>
      <c r="Q28" s="21"/>
      <c r="V28" s="43"/>
      <c r="W28" s="43"/>
      <c r="X28" s="43"/>
    </row>
    <row r="29" spans="1:24" ht="15.75" thickBot="1" x14ac:dyDescent="0.3">
      <c r="A29" s="56" t="s">
        <v>50</v>
      </c>
      <c r="B29" s="57" t="s">
        <v>44</v>
      </c>
      <c r="C29" s="58">
        <f>C12*(1-C25*(EXP(C21/C19)-1))</f>
        <v>104.04370907556209</v>
      </c>
      <c r="D29" s="26"/>
      <c r="E29" s="21"/>
      <c r="F29" s="147"/>
      <c r="G29" s="148"/>
      <c r="H29" s="148"/>
      <c r="I29" s="149"/>
      <c r="J29" s="51"/>
      <c r="P29" s="21"/>
      <c r="Q29" s="21"/>
      <c r="V29" s="43"/>
      <c r="W29" s="43"/>
      <c r="X29" s="43"/>
    </row>
    <row r="30" spans="1:24" ht="15.75" thickBot="1" x14ac:dyDescent="0.3">
      <c r="A30" s="59"/>
      <c r="B30" s="60"/>
      <c r="C30" s="61"/>
      <c r="D30" s="62"/>
      <c r="E30" s="21"/>
      <c r="F30" s="21"/>
      <c r="H30" s="21"/>
      <c r="I30" s="21"/>
    </row>
    <row r="31" spans="1:24" ht="15.75" thickBot="1" x14ac:dyDescent="0.3">
      <c r="A31" s="98" t="s">
        <v>38</v>
      </c>
      <c r="B31" s="99" t="s">
        <v>46</v>
      </c>
      <c r="C31" s="100"/>
      <c r="D31" s="101"/>
      <c r="E31" s="102" t="s">
        <v>39</v>
      </c>
      <c r="F31" s="102" t="s">
        <v>45</v>
      </c>
      <c r="G31" s="102" t="s">
        <v>40</v>
      </c>
      <c r="H31" s="102" t="s">
        <v>41</v>
      </c>
      <c r="I31" s="102" t="s">
        <v>42</v>
      </c>
      <c r="R31" s="43"/>
      <c r="S31" s="63"/>
      <c r="T31" s="63"/>
      <c r="U31" s="63"/>
      <c r="V31" s="63"/>
      <c r="W31" s="63"/>
      <c r="X31" s="63"/>
    </row>
    <row r="32" spans="1:24" x14ac:dyDescent="0.25">
      <c r="A32" s="109">
        <f>A33-$C$4-9000</f>
        <v>-18000</v>
      </c>
      <c r="B32" s="65"/>
      <c r="C32" s="66"/>
      <c r="D32" s="67"/>
      <c r="E32" s="68">
        <f t="shared" ref="E32:E95" si="0">IF(A32&lt;=$C$21,$C$17*EXP(-A32/$C$19),$C$18*EXP(-(A32-$C$21)/$C$20))</f>
        <v>177945.07328999354</v>
      </c>
      <c r="F32" s="69">
        <f>IF(A32&lt;=$C$21,IF($C$12*(1-$C$25*(EXP(A32/$C$19)-1))&gt;0,$C$12*(1-$C$25*(EXP(A32/$C$19)-1)),0),IF($C$29*(1-$C$27*(EXP((A32-$C$21)/$C$20)-1))&gt;0,$C$29*(1-$C$27*(EXP((A32-$C$21)/$C$20)-1)),0))</f>
        <v>119.24841250060463</v>
      </c>
      <c r="G32" s="70">
        <f t="shared" ref="G32:G95" si="1">IF(A32&lt;=$C$21,($C$5-$C$8)*(F32/$C$12)^(1/$C$11)+$C$8, ($C$28-$C$8)*(F32/$C$29)^(1/$C$11)+$C$8)</f>
        <v>27.931261879733793</v>
      </c>
      <c r="H32" s="71">
        <f t="shared" ref="H32:H95" si="2">A32-$C$6/2</f>
        <v>-23000</v>
      </c>
      <c r="I32" s="71">
        <f t="shared" ref="I32:I95" si="3">A32+$C$6/2</f>
        <v>-13000</v>
      </c>
      <c r="R32" s="43"/>
      <c r="S32" s="63"/>
      <c r="T32" s="63"/>
      <c r="U32" s="63"/>
      <c r="V32" s="63"/>
      <c r="W32" s="63"/>
      <c r="X32" s="63"/>
    </row>
    <row r="33" spans="1:37" x14ac:dyDescent="0.25">
      <c r="A33" s="110">
        <f t="shared" ref="A33:A40" si="4">A34-$C$4</f>
        <v>-8000</v>
      </c>
      <c r="B33" s="64"/>
      <c r="D33" s="72"/>
      <c r="E33" s="73">
        <f t="shared" si="0"/>
        <v>105125.94800923484</v>
      </c>
      <c r="F33" s="74">
        <f t="shared" ref="F33:F96" si="5">IF(A33&lt;=$C$21,IF($C$12*(1-$C$25*(EXP(A33/$C$19)-1))&gt;0,$C$12*(1-$C$25*(EXP(A33/$C$19)-1)),0),IF($C$29*(1-$C$27*(EXP((A33-$C$21)/$C$20)-1))&gt;0,$C$29*(1-$C$27*(EXP((A33-$C$21)/$C$20)-1)),0))</f>
        <v>117.38459362377627</v>
      </c>
      <c r="G33" s="75">
        <f t="shared" si="1"/>
        <v>25.912657789151947</v>
      </c>
      <c r="H33" s="76">
        <f t="shared" si="2"/>
        <v>-13000</v>
      </c>
      <c r="I33" s="76">
        <f t="shared" si="3"/>
        <v>-3000</v>
      </c>
      <c r="R33" s="43"/>
      <c r="S33" s="63"/>
      <c r="T33" s="63"/>
      <c r="U33" s="63"/>
      <c r="V33" s="63"/>
      <c r="W33" s="63"/>
      <c r="X33" s="63"/>
    </row>
    <row r="34" spans="1:37" x14ac:dyDescent="0.25">
      <c r="A34" s="110">
        <f t="shared" si="4"/>
        <v>-7000</v>
      </c>
      <c r="B34" s="64"/>
      <c r="D34" s="72"/>
      <c r="E34" s="73">
        <f t="shared" si="0"/>
        <v>99736.08599103638</v>
      </c>
      <c r="F34" s="74">
        <f t="shared" si="5"/>
        <v>117.13846079507937</v>
      </c>
      <c r="G34" s="75">
        <f t="shared" si="1"/>
        <v>25.654943688090679</v>
      </c>
      <c r="H34" s="76">
        <f t="shared" si="2"/>
        <v>-12000</v>
      </c>
      <c r="I34" s="76">
        <f t="shared" si="3"/>
        <v>-2000</v>
      </c>
      <c r="R34" s="43"/>
      <c r="S34" s="63"/>
      <c r="T34" s="63"/>
      <c r="U34" s="63"/>
      <c r="V34" s="63"/>
      <c r="W34" s="63"/>
      <c r="X34" s="63"/>
    </row>
    <row r="35" spans="1:37" x14ac:dyDescent="0.25">
      <c r="A35" s="110">
        <f t="shared" si="4"/>
        <v>-6000</v>
      </c>
      <c r="B35" s="64"/>
      <c r="D35" s="72"/>
      <c r="E35" s="73">
        <f t="shared" si="0"/>
        <v>94622.565001150608</v>
      </c>
      <c r="F35" s="74">
        <f t="shared" si="5"/>
        <v>116.87902664247706</v>
      </c>
      <c r="G35" s="75">
        <f t="shared" si="1"/>
        <v>25.385498697543461</v>
      </c>
      <c r="H35" s="76">
        <f t="shared" si="2"/>
        <v>-11000</v>
      </c>
      <c r="I35" s="76">
        <f t="shared" si="3"/>
        <v>-1000</v>
      </c>
      <c r="R35" s="43"/>
      <c r="S35" s="63"/>
      <c r="T35" s="63"/>
      <c r="U35" s="63"/>
      <c r="V35" s="63"/>
      <c r="W35" s="63"/>
      <c r="X35" s="63"/>
    </row>
    <row r="36" spans="1:37" x14ac:dyDescent="0.25">
      <c r="A36" s="110">
        <f t="shared" si="4"/>
        <v>-5000</v>
      </c>
      <c r="B36" s="64"/>
      <c r="D36" s="72"/>
      <c r="E36" s="73">
        <f t="shared" si="0"/>
        <v>89771.216891363132</v>
      </c>
      <c r="F36" s="74">
        <f t="shared" si="5"/>
        <v>116.60557234589737</v>
      </c>
      <c r="G36" s="75">
        <f t="shared" si="1"/>
        <v>25.103917750855608</v>
      </c>
      <c r="H36" s="76">
        <f t="shared" si="2"/>
        <v>-10000</v>
      </c>
      <c r="I36" s="76">
        <f t="shared" si="3"/>
        <v>0</v>
      </c>
      <c r="R36" s="43"/>
      <c r="S36" s="63"/>
      <c r="T36" s="63"/>
      <c r="U36" s="63"/>
      <c r="V36" s="63"/>
      <c r="W36" s="63"/>
      <c r="X36" s="63"/>
    </row>
    <row r="37" spans="1:37" x14ac:dyDescent="0.25">
      <c r="A37" s="110">
        <f t="shared" si="4"/>
        <v>-4000</v>
      </c>
      <c r="B37" s="64"/>
      <c r="D37" s="72"/>
      <c r="E37" s="73">
        <f t="shared" si="0"/>
        <v>85168.599921785761</v>
      </c>
      <c r="F37" s="74">
        <f t="shared" si="5"/>
        <v>116.31734023933846</v>
      </c>
      <c r="G37" s="75">
        <f t="shared" si="1"/>
        <v>24.809796817727939</v>
      </c>
      <c r="H37" s="76">
        <f t="shared" si="2"/>
        <v>-9000</v>
      </c>
      <c r="I37" s="76">
        <f t="shared" si="3"/>
        <v>1000</v>
      </c>
      <c r="R37" s="43"/>
      <c r="S37" s="63"/>
      <c r="T37" s="63"/>
      <c r="U37" s="63"/>
      <c r="V37" s="63"/>
      <c r="W37" s="63"/>
      <c r="X37" s="63"/>
    </row>
    <row r="38" spans="1:37" x14ac:dyDescent="0.25">
      <c r="A38" s="110">
        <f t="shared" si="4"/>
        <v>-3000</v>
      </c>
      <c r="B38" s="64"/>
      <c r="D38" s="72"/>
      <c r="E38" s="73">
        <f t="shared" si="0"/>
        <v>80801.961517523756</v>
      </c>
      <c r="F38" s="74">
        <f t="shared" si="5"/>
        <v>116.01353171158625</v>
      </c>
      <c r="G38" s="75">
        <f t="shared" si="1"/>
        <v>24.502735097187429</v>
      </c>
      <c r="H38" s="76">
        <f t="shared" si="2"/>
        <v>-8000</v>
      </c>
      <c r="I38" s="76">
        <f t="shared" si="3"/>
        <v>2000</v>
      </c>
      <c r="R38" s="43"/>
      <c r="S38" s="63"/>
      <c r="T38" s="63"/>
      <c r="U38" s="63"/>
      <c r="V38" s="63"/>
      <c r="W38" s="63"/>
      <c r="X38" s="63"/>
    </row>
    <row r="39" spans="1:37" x14ac:dyDescent="0.25">
      <c r="A39" s="110">
        <f t="shared" si="4"/>
        <v>-2000</v>
      </c>
      <c r="B39" s="64"/>
      <c r="D39" s="72"/>
      <c r="E39" s="73">
        <f t="shared" si="0"/>
        <v>76659.202934828485</v>
      </c>
      <c r="F39" s="74">
        <f t="shared" si="5"/>
        <v>115.69330499348433</v>
      </c>
      <c r="G39" s="75">
        <f t="shared" si="1"/>
        <v>24.182337500264694</v>
      </c>
      <c r="H39" s="76">
        <f t="shared" si="2"/>
        <v>-7000</v>
      </c>
      <c r="I39" s="76">
        <f t="shared" si="3"/>
        <v>3000</v>
      </c>
      <c r="R39" s="43"/>
      <c r="S39" s="63"/>
      <c r="T39" s="63"/>
      <c r="U39" s="63"/>
      <c r="V39" s="63"/>
      <c r="W39" s="63"/>
      <c r="X39" s="63"/>
    </row>
    <row r="40" spans="1:37" x14ac:dyDescent="0.25">
      <c r="A40" s="110">
        <f t="shared" si="4"/>
        <v>-1000</v>
      </c>
      <c r="B40" s="64"/>
      <c r="D40" s="72"/>
      <c r="E40" s="73">
        <f t="shared" si="0"/>
        <v>72728.845738834367</v>
      </c>
      <c r="F40" s="74">
        <f t="shared" si="5"/>
        <v>115.35577282562505</v>
      </c>
      <c r="G40" s="75">
        <f t="shared" si="1"/>
        <v>23.848217446615266</v>
      </c>
      <c r="H40" s="76">
        <f t="shared" si="2"/>
        <v>-6000</v>
      </c>
      <c r="I40" s="76">
        <f t="shared" si="3"/>
        <v>4000</v>
      </c>
      <c r="R40" s="43"/>
      <c r="S40" s="63"/>
      <c r="T40" s="63"/>
      <c r="U40" s="63"/>
      <c r="V40" s="63"/>
      <c r="W40" s="63"/>
      <c r="X40" s="63"/>
    </row>
    <row r="41" spans="1:37" x14ac:dyDescent="0.25">
      <c r="A41" s="110">
        <v>0</v>
      </c>
      <c r="B41" s="64"/>
      <c r="D41" s="72"/>
      <c r="E41" s="73">
        <f t="shared" si="0"/>
        <v>69000</v>
      </c>
      <c r="F41" s="74">
        <f t="shared" si="5"/>
        <v>115</v>
      </c>
      <c r="G41" s="75">
        <f t="shared" si="1"/>
        <v>23.5</v>
      </c>
      <c r="H41" s="76">
        <f t="shared" si="2"/>
        <v>-5000</v>
      </c>
      <c r="I41" s="76">
        <f t="shared" si="3"/>
        <v>5000</v>
      </c>
      <c r="T41" s="77"/>
      <c r="U41" s="77"/>
      <c r="V41" s="77"/>
      <c r="W41" s="77"/>
      <c r="X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</row>
    <row r="42" spans="1:37" x14ac:dyDescent="0.25">
      <c r="A42" s="110">
        <f>A41+$C$4</f>
        <v>1000</v>
      </c>
      <c r="B42" s="64"/>
      <c r="D42" s="72"/>
      <c r="E42" s="73">
        <f t="shared" si="0"/>
        <v>65462.334121134169</v>
      </c>
      <c r="F42" s="74">
        <f t="shared" si="5"/>
        <v>114.62500076879775</v>
      </c>
      <c r="G42" s="75">
        <f t="shared" si="1"/>
        <v>23.137325367959573</v>
      </c>
      <c r="H42" s="76">
        <f t="shared" si="2"/>
        <v>-4000</v>
      </c>
      <c r="I42" s="76">
        <f t="shared" si="3"/>
        <v>6000</v>
      </c>
      <c r="T42" s="77"/>
      <c r="U42" s="77"/>
      <c r="V42" s="77"/>
      <c r="W42" s="77"/>
      <c r="X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</row>
    <row r="43" spans="1:37" x14ac:dyDescent="0.25">
      <c r="A43" s="110">
        <f>A42+$C$4</f>
        <v>2000</v>
      </c>
      <c r="B43" s="64"/>
      <c r="D43" s="72"/>
      <c r="E43" s="73">
        <f t="shared" si="0"/>
        <v>62106.04621140589</v>
      </c>
      <c r="F43" s="74">
        <f t="shared" si="5"/>
        <v>114.22973611317038</v>
      </c>
      <c r="G43" s="75">
        <f t="shared" si="1"/>
        <v>22.759852791104933</v>
      </c>
      <c r="H43" s="76">
        <f t="shared" si="2"/>
        <v>-3000</v>
      </c>
      <c r="I43" s="76">
        <f t="shared" si="3"/>
        <v>7000</v>
      </c>
      <c r="J43" s="44"/>
      <c r="K43" s="21"/>
      <c r="L43" s="21"/>
      <c r="M43" s="21"/>
      <c r="N43" s="21"/>
      <c r="O43" s="21"/>
      <c r="T43" s="77"/>
      <c r="U43" s="77"/>
      <c r="V43" s="77"/>
      <c r="W43" s="77"/>
      <c r="X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</row>
    <row r="44" spans="1:37" x14ac:dyDescent="0.25">
      <c r="A44" s="110">
        <f t="shared" ref="A44:A107" si="6">A43+$C$4</f>
        <v>3000</v>
      </c>
      <c r="B44" s="64"/>
      <c r="D44" s="72"/>
      <c r="E44" s="73">
        <f t="shared" si="0"/>
        <v>58921.836928023928</v>
      </c>
      <c r="F44" s="74">
        <f t="shared" si="5"/>
        <v>113.81311086440026</v>
      </c>
      <c r="G44" s="75">
        <f t="shared" si="1"/>
        <v>22.367264847107766</v>
      </c>
      <c r="H44" s="76">
        <f t="shared" si="2"/>
        <v>-2000</v>
      </c>
      <c r="I44" s="76">
        <f t="shared" si="3"/>
        <v>8000</v>
      </c>
      <c r="J44" s="44"/>
      <c r="K44" s="21"/>
      <c r="L44" s="21"/>
      <c r="M44" s="21"/>
      <c r="N44" s="21"/>
      <c r="O44" s="21"/>
      <c r="T44" s="77"/>
      <c r="U44" s="77"/>
      <c r="V44" s="77"/>
      <c r="W44" s="77"/>
      <c r="X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</row>
    <row r="45" spans="1:37" x14ac:dyDescent="0.25">
      <c r="A45" s="110">
        <f t="shared" si="6"/>
        <v>4000</v>
      </c>
      <c r="B45" s="64"/>
      <c r="D45" s="72"/>
      <c r="E45" s="73">
        <f t="shared" si="0"/>
        <v>55900.883710337446</v>
      </c>
      <c r="F45" s="74">
        <f t="shared" si="5"/>
        <v>113.3739706694915</v>
      </c>
      <c r="G45" s="75">
        <f t="shared" si="1"/>
        <v>21.959272193613874</v>
      </c>
      <c r="H45" s="76">
        <f t="shared" si="2"/>
        <v>-1000</v>
      </c>
      <c r="I45" s="76">
        <f t="shared" si="3"/>
        <v>9000</v>
      </c>
      <c r="J45" s="44"/>
      <c r="K45" s="21"/>
      <c r="L45" s="21"/>
      <c r="M45" s="21"/>
      <c r="N45" s="21"/>
      <c r="O45" s="21"/>
      <c r="T45" s="77"/>
      <c r="U45" s="77"/>
      <c r="V45" s="77"/>
      <c r="W45" s="77"/>
      <c r="X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</row>
    <row r="46" spans="1:37" x14ac:dyDescent="0.25">
      <c r="A46" s="110">
        <f t="shared" si="6"/>
        <v>5000</v>
      </c>
      <c r="B46" s="64"/>
      <c r="D46" s="72"/>
      <c r="E46" s="73">
        <f t="shared" si="0"/>
        <v>53034.816334967771</v>
      </c>
      <c r="F46" s="74">
        <f t="shared" si="5"/>
        <v>112.91109879277785</v>
      </c>
      <c r="G46" s="75">
        <f t="shared" si="1"/>
        <v>21.535618772792063</v>
      </c>
      <c r="H46" s="76">
        <f t="shared" si="2"/>
        <v>0</v>
      </c>
      <c r="I46" s="76">
        <f t="shared" si="3"/>
        <v>10000</v>
      </c>
      <c r="J46" s="44"/>
      <c r="K46" s="21"/>
      <c r="L46" s="21"/>
      <c r="M46" s="21"/>
      <c r="N46" s="21"/>
      <c r="O46" s="21"/>
      <c r="T46" s="77"/>
      <c r="U46" s="77"/>
      <c r="V46" s="77"/>
      <c r="W46" s="77"/>
      <c r="X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</row>
    <row r="47" spans="1:37" x14ac:dyDescent="0.25">
      <c r="A47" s="110">
        <f t="shared" si="6"/>
        <v>6000</v>
      </c>
      <c r="B47" s="64"/>
      <c r="D47" s="72"/>
      <c r="E47" s="73">
        <f t="shared" si="0"/>
        <v>50315.693724241224</v>
      </c>
      <c r="F47" s="74">
        <f t="shared" si="5"/>
        <v>112.4232127446858</v>
      </c>
      <c r="G47" s="75">
        <f t="shared" si="1"/>
        <v>21.096087497937205</v>
      </c>
      <c r="H47" s="76">
        <f t="shared" si="2"/>
        <v>1000</v>
      </c>
      <c r="I47" s="76">
        <f t="shared" si="3"/>
        <v>11000</v>
      </c>
      <c r="J47" s="44"/>
      <c r="K47" s="21"/>
      <c r="L47" s="21"/>
      <c r="M47" s="21"/>
      <c r="N47" s="21"/>
      <c r="O47" s="21"/>
      <c r="T47" s="77"/>
      <c r="U47" s="77"/>
      <c r="V47" s="77"/>
      <c r="W47" s="77"/>
      <c r="X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</row>
    <row r="48" spans="1:37" x14ac:dyDescent="0.25">
      <c r="A48" s="110">
        <f t="shared" si="6"/>
        <v>7000</v>
      </c>
      <c r="B48" s="64"/>
      <c r="D48" s="72"/>
      <c r="E48" s="73">
        <f t="shared" si="0"/>
        <v>47735.981943665684</v>
      </c>
      <c r="F48" s="74">
        <f t="shared" si="5"/>
        <v>111.90896072831165</v>
      </c>
      <c r="G48" s="75">
        <f t="shared" si="1"/>
        <v>20.640506439305078</v>
      </c>
      <c r="H48" s="76">
        <f t="shared" si="2"/>
        <v>2000</v>
      </c>
      <c r="I48" s="76">
        <f t="shared" si="3"/>
        <v>12000</v>
      </c>
      <c r="J48" s="44"/>
      <c r="K48" s="21"/>
      <c r="L48" s="21"/>
      <c r="M48" s="21"/>
      <c r="N48" s="21"/>
      <c r="O48" s="21"/>
      <c r="T48" s="77"/>
      <c r="U48" s="77"/>
      <c r="V48" s="77"/>
      <c r="W48" s="77"/>
      <c r="X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</row>
    <row r="49" spans="1:37" x14ac:dyDescent="0.25">
      <c r="A49" s="110">
        <f t="shared" si="6"/>
        <v>8000</v>
      </c>
      <c r="B49" s="64"/>
      <c r="D49" s="72"/>
      <c r="E49" s="73">
        <f t="shared" si="0"/>
        <v>45288.533327487974</v>
      </c>
      <c r="F49" s="74">
        <f t="shared" si="5"/>
        <v>111.36691789396731</v>
      </c>
      <c r="G49" s="75">
        <f t="shared" si="1"/>
        <v>20.16875552198902</v>
      </c>
      <c r="H49" s="76">
        <f t="shared" si="2"/>
        <v>3000</v>
      </c>
      <c r="I49" s="76">
        <f t="shared" si="3"/>
        <v>13000</v>
      </c>
      <c r="J49" s="44"/>
      <c r="K49" s="21"/>
      <c r="L49" s="21"/>
      <c r="M49" s="21"/>
      <c r="N49" s="21"/>
      <c r="O49" s="21"/>
      <c r="T49" s="77"/>
      <c r="U49" s="77"/>
      <c r="V49" s="77"/>
      <c r="W49" s="77"/>
      <c r="X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</row>
    <row r="50" spans="1:37" x14ac:dyDescent="0.25">
      <c r="A50" s="110">
        <f t="shared" si="6"/>
        <v>9000</v>
      </c>
      <c r="B50" s="64"/>
      <c r="D50" s="72"/>
      <c r="E50" s="73">
        <f t="shared" si="0"/>
        <v>42966.566674494759</v>
      </c>
      <c r="F50" s="74">
        <f t="shared" si="5"/>
        <v>110.79558239131701</v>
      </c>
      <c r="G50" s="75">
        <f t="shared" si="1"/>
        <v>19.680773742946641</v>
      </c>
      <c r="H50" s="76">
        <f t="shared" si="2"/>
        <v>4000</v>
      </c>
      <c r="I50" s="76">
        <f t="shared" si="3"/>
        <v>14000</v>
      </c>
      <c r="L50" s="21"/>
      <c r="T50" s="77"/>
      <c r="U50" s="77"/>
      <c r="V50" s="77"/>
      <c r="W50" s="77"/>
      <c r="X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</row>
    <row r="51" spans="1:37" x14ac:dyDescent="0.25">
      <c r="A51" s="110">
        <f t="shared" si="6"/>
        <v>10000</v>
      </c>
      <c r="B51" s="64"/>
      <c r="D51" s="72"/>
      <c r="E51" s="73">
        <f t="shared" si="0"/>
        <v>40763.648459184988</v>
      </c>
      <c r="F51" s="74">
        <f t="shared" si="5"/>
        <v>110.1933712081667</v>
      </c>
      <c r="G51" s="75">
        <f t="shared" si="1"/>
        <v>19.176566907019502</v>
      </c>
      <c r="H51" s="76">
        <f t="shared" si="2"/>
        <v>5000</v>
      </c>
      <c r="I51" s="76">
        <f t="shared" si="3"/>
        <v>15000</v>
      </c>
      <c r="L51" s="21"/>
      <c r="T51" s="77"/>
      <c r="U51" s="77"/>
      <c r="V51" s="77"/>
      <c r="W51" s="77"/>
      <c r="X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</row>
    <row r="52" spans="1:37" x14ac:dyDescent="0.25">
      <c r="A52" s="110">
        <f t="shared" si="6"/>
        <v>11000</v>
      </c>
      <c r="B52" s="64"/>
      <c r="D52" s="72"/>
      <c r="E52" s="73">
        <f t="shared" si="0"/>
        <v>38673.675006255413</v>
      </c>
      <c r="F52" s="74">
        <f t="shared" si="5"/>
        <v>109.55861578437623</v>
      </c>
      <c r="G52" s="75">
        <f t="shared" si="1"/>
        <v>18.656215872701505</v>
      </c>
      <c r="H52" s="76">
        <f t="shared" si="2"/>
        <v>6000</v>
      </c>
      <c r="I52" s="76">
        <f t="shared" si="3"/>
        <v>16000</v>
      </c>
      <c r="L52" s="21"/>
      <c r="T52" s="77"/>
      <c r="U52" s="77"/>
      <c r="V52" s="77"/>
      <c r="W52" s="77"/>
      <c r="X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</row>
    <row r="53" spans="1:37" x14ac:dyDescent="0.25">
      <c r="A53" s="110">
        <f t="shared" si="6"/>
        <v>12000</v>
      </c>
      <c r="B53" s="64"/>
      <c r="D53" s="72"/>
      <c r="E53" s="73">
        <f t="shared" si="0"/>
        <v>36690.855579009381</v>
      </c>
      <c r="F53" s="74">
        <f t="shared" si="5"/>
        <v>108.88955738874226</v>
      </c>
      <c r="G53" s="75">
        <f t="shared" si="1"/>
        <v>18.119885287223099</v>
      </c>
      <c r="H53" s="76">
        <f t="shared" si="2"/>
        <v>7000</v>
      </c>
      <c r="I53" s="76">
        <f t="shared" si="3"/>
        <v>17000</v>
      </c>
      <c r="L53" s="21"/>
      <c r="Y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</row>
    <row r="54" spans="1:37" x14ac:dyDescent="0.25">
      <c r="A54" s="110">
        <f t="shared" si="6"/>
        <v>13000</v>
      </c>
      <c r="B54" s="64"/>
      <c r="D54" s="72"/>
      <c r="E54" s="73">
        <f t="shared" si="0"/>
        <v>34809.696334831759</v>
      </c>
      <c r="F54" s="74">
        <f t="shared" si="5"/>
        <v>108.18434224604175</v>
      </c>
      <c r="G54" s="75">
        <f t="shared" si="1"/>
        <v>17.567832776918735</v>
      </c>
      <c r="H54" s="76">
        <f t="shared" si="2"/>
        <v>8000</v>
      </c>
      <c r="I54" s="76">
        <f t="shared" si="3"/>
        <v>18000</v>
      </c>
      <c r="L54" s="21"/>
      <c r="Y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</row>
    <row r="55" spans="1:37" x14ac:dyDescent="0.25">
      <c r="A55" s="110">
        <f t="shared" si="6"/>
        <v>14000</v>
      </c>
      <c r="B55" s="64"/>
      <c r="D55" s="72"/>
      <c r="E55" s="73">
        <f t="shared" si="0"/>
        <v>33024.985103275016</v>
      </c>
      <c r="F55" s="74">
        <f t="shared" si="5"/>
        <v>107.44101640073515</v>
      </c>
      <c r="G55" s="75">
        <f t="shared" si="1"/>
        <v>17.000418542509763</v>
      </c>
      <c r="H55" s="76">
        <f t="shared" si="2"/>
        <v>9000</v>
      </c>
      <c r="I55" s="76">
        <f t="shared" si="3"/>
        <v>19000</v>
      </c>
      <c r="L55" s="21"/>
      <c r="Y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</row>
    <row r="56" spans="1:37" x14ac:dyDescent="0.25">
      <c r="A56" s="110">
        <f t="shared" si="6"/>
        <v>15000</v>
      </c>
      <c r="B56" s="64"/>
      <c r="D56" s="72"/>
      <c r="E56" s="73">
        <f t="shared" si="0"/>
        <v>31331.776944580688</v>
      </c>
      <c r="F56" s="74">
        <f t="shared" si="5"/>
        <v>106.65752030309757</v>
      </c>
      <c r="G56" s="75">
        <f t="shared" si="1"/>
        <v>16.418115289516425</v>
      </c>
      <c r="H56" s="76">
        <f t="shared" si="2"/>
        <v>10000</v>
      </c>
      <c r="I56" s="76">
        <f t="shared" si="3"/>
        <v>20000</v>
      </c>
      <c r="L56" s="21"/>
      <c r="Y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</row>
    <row r="57" spans="1:37" x14ac:dyDescent="0.25">
      <c r="A57" s="110">
        <f t="shared" si="6"/>
        <v>16000</v>
      </c>
      <c r="B57" s="64"/>
      <c r="D57" s="72"/>
      <c r="E57" s="73">
        <f t="shared" si="0"/>
        <v>29725.380448623033</v>
      </c>
      <c r="F57" s="74">
        <f t="shared" si="5"/>
        <v>105.83168310277783</v>
      </c>
      <c r="G57" s="75">
        <f t="shared" si="1"/>
        <v>15.821518401159155</v>
      </c>
      <c r="H57" s="76">
        <f t="shared" si="2"/>
        <v>11000</v>
      </c>
      <c r="I57" s="76">
        <f t="shared" si="3"/>
        <v>21000</v>
      </c>
      <c r="L57" s="21"/>
      <c r="Y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</row>
    <row r="58" spans="1:37" x14ac:dyDescent="0.25">
      <c r="A58" s="110">
        <f t="shared" si="6"/>
        <v>17000</v>
      </c>
      <c r="B58" s="64"/>
      <c r="D58" s="72"/>
      <c r="E58" s="73">
        <f t="shared" si="0"/>
        <v>28201.344736312898</v>
      </c>
      <c r="F58" s="74">
        <f t="shared" si="5"/>
        <v>104.96121663397429</v>
      </c>
      <c r="G58" s="75">
        <f t="shared" si="1"/>
        <v>15.21135623446717</v>
      </c>
      <c r="H58" s="76">
        <f t="shared" si="2"/>
        <v>12000</v>
      </c>
      <c r="I58" s="76">
        <f t="shared" si="3"/>
        <v>22000</v>
      </c>
      <c r="L58" s="21"/>
      <c r="Y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</row>
    <row r="59" spans="1:37" x14ac:dyDescent="0.25">
      <c r="A59" s="110">
        <f t="shared" si="6"/>
        <v>18000</v>
      </c>
      <c r="B59" s="64"/>
      <c r="D59" s="72"/>
      <c r="E59" s="73">
        <f t="shared" si="0"/>
        <v>26755.447127446419</v>
      </c>
      <c r="F59" s="74">
        <f t="shared" si="5"/>
        <v>104.04370907556209</v>
      </c>
      <c r="G59" s="75">
        <f t="shared" si="1"/>
        <v>14.58850038954737</v>
      </c>
      <c r="H59" s="76">
        <f t="shared" si="2"/>
        <v>13000</v>
      </c>
      <c r="I59" s="76">
        <f t="shared" si="3"/>
        <v>23000</v>
      </c>
      <c r="Y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</row>
    <row r="60" spans="1:37" x14ac:dyDescent="0.25">
      <c r="A60" s="110">
        <f t="shared" si="6"/>
        <v>19000</v>
      </c>
      <c r="B60" s="64"/>
      <c r="D60" s="72"/>
      <c r="E60" s="73">
        <f t="shared" si="0"/>
        <v>26340.642367457589</v>
      </c>
      <c r="F60" s="74">
        <f t="shared" si="5"/>
        <v>103.09444800406413</v>
      </c>
      <c r="G60" s="75">
        <f t="shared" si="1"/>
        <v>13.965473300939697</v>
      </c>
      <c r="H60" s="76">
        <f t="shared" si="2"/>
        <v>14000</v>
      </c>
      <c r="I60" s="76">
        <f t="shared" si="3"/>
        <v>24000</v>
      </c>
      <c r="Y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</row>
    <row r="61" spans="1:37" x14ac:dyDescent="0.25">
      <c r="A61" s="110">
        <f t="shared" si="6"/>
        <v>20000</v>
      </c>
      <c r="B61" s="64"/>
      <c r="D61" s="72"/>
      <c r="E61" s="73">
        <f t="shared" si="0"/>
        <v>25932.268559195705</v>
      </c>
      <c r="F61" s="74">
        <f t="shared" si="5"/>
        <v>102.13023824583954</v>
      </c>
      <c r="G61" s="75">
        <f t="shared" si="1"/>
        <v>13.354346680346369</v>
      </c>
      <c r="H61" s="76">
        <f t="shared" si="2"/>
        <v>15000</v>
      </c>
      <c r="I61" s="76">
        <f t="shared" si="3"/>
        <v>25000</v>
      </c>
      <c r="Y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</row>
    <row r="62" spans="1:37" x14ac:dyDescent="0.25">
      <c r="A62" s="110">
        <f t="shared" si="6"/>
        <v>21000</v>
      </c>
      <c r="B62" s="64"/>
      <c r="D62" s="72"/>
      <c r="E62" s="73">
        <f t="shared" si="0"/>
        <v>25530.225999995546</v>
      </c>
      <c r="F62" s="74">
        <f t="shared" si="5"/>
        <v>101.15084439332598</v>
      </c>
      <c r="G62" s="75">
        <f t="shared" si="1"/>
        <v>12.755423215159484</v>
      </c>
      <c r="H62" s="76">
        <f t="shared" si="2"/>
        <v>16000</v>
      </c>
      <c r="I62" s="76">
        <f t="shared" si="3"/>
        <v>26000</v>
      </c>
      <c r="Y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</row>
    <row r="63" spans="1:37" x14ac:dyDescent="0.25">
      <c r="A63" s="110">
        <f t="shared" si="6"/>
        <v>22000</v>
      </c>
      <c r="B63" s="64"/>
      <c r="D63" s="72"/>
      <c r="E63" s="73">
        <f t="shared" si="0"/>
        <v>25134.416532938456</v>
      </c>
      <c r="F63" s="74">
        <f t="shared" si="5"/>
        <v>100.15602733183145</v>
      </c>
      <c r="G63" s="75">
        <f t="shared" si="1"/>
        <v>12.168996477274575</v>
      </c>
      <c r="H63" s="76">
        <f t="shared" si="2"/>
        <v>17000</v>
      </c>
      <c r="I63" s="76">
        <f t="shared" si="3"/>
        <v>27000</v>
      </c>
      <c r="Y63" s="77"/>
    </row>
    <row r="64" spans="1:37" x14ac:dyDescent="0.25">
      <c r="A64" s="110">
        <f t="shared" si="6"/>
        <v>23000</v>
      </c>
      <c r="B64" s="64"/>
      <c r="D64" s="72"/>
      <c r="E64" s="73">
        <f t="shared" si="0"/>
        <v>24744.743522887737</v>
      </c>
      <c r="F64" s="74">
        <f t="shared" si="5"/>
        <v>99.145544181155444</v>
      </c>
      <c r="G64" s="75">
        <f t="shared" si="1"/>
        <v>11.595350064169835</v>
      </c>
      <c r="H64" s="76">
        <f t="shared" si="2"/>
        <v>18000</v>
      </c>
      <c r="I64" s="76">
        <f t="shared" si="3"/>
        <v>28000</v>
      </c>
      <c r="Y64" s="77"/>
      <c r="AA64" s="77"/>
      <c r="AC64" s="77"/>
      <c r="AD64" s="77"/>
      <c r="AE64" s="77"/>
      <c r="AF64" s="77"/>
      <c r="AG64" s="77"/>
      <c r="AH64" s="77"/>
      <c r="AI64" s="77"/>
      <c r="AJ64" s="77"/>
      <c r="AK64" s="77"/>
    </row>
    <row r="65" spans="1:37" x14ac:dyDescent="0.25">
      <c r="A65" s="110">
        <f t="shared" si="6"/>
        <v>24000</v>
      </c>
      <c r="B65" s="64"/>
      <c r="D65" s="72"/>
      <c r="E65" s="73">
        <f t="shared" si="0"/>
        <v>24361.111832895636</v>
      </c>
      <c r="F65" s="74">
        <f t="shared" si="5"/>
        <v>98.119148236290854</v>
      </c>
      <c r="G65" s="75">
        <f t="shared" si="1"/>
        <v>11.034756720617422</v>
      </c>
      <c r="H65" s="76">
        <f t="shared" si="2"/>
        <v>19000</v>
      </c>
      <c r="I65" s="76">
        <f t="shared" si="3"/>
        <v>29000</v>
      </c>
      <c r="Y65" s="77"/>
      <c r="AA65" s="77"/>
      <c r="AC65" s="77"/>
      <c r="AD65" s="77"/>
      <c r="AE65" s="77"/>
      <c r="AF65" s="77"/>
      <c r="AG65" s="77"/>
      <c r="AH65" s="77"/>
      <c r="AI65" s="77"/>
      <c r="AJ65" s="77"/>
      <c r="AK65" s="77"/>
    </row>
    <row r="66" spans="1:37" x14ac:dyDescent="0.25">
      <c r="A66" s="110">
        <f t="shared" si="6"/>
        <v>25000</v>
      </c>
      <c r="B66" s="64"/>
      <c r="D66" s="72"/>
      <c r="E66" s="73">
        <f t="shared" si="0"/>
        <v>23983.427800976049</v>
      </c>
      <c r="F66" s="74">
        <f t="shared" si="5"/>
        <v>97.076588907191947</v>
      </c>
      <c r="G66" s="75">
        <f t="shared" si="1"/>
        <v>10.487477442731713</v>
      </c>
      <c r="H66" s="76">
        <f t="shared" si="2"/>
        <v>20000</v>
      </c>
      <c r="I66" s="76">
        <f t="shared" si="3"/>
        <v>30000</v>
      </c>
      <c r="Y66" s="77"/>
      <c r="AA66" s="77"/>
      <c r="AC66" s="77"/>
      <c r="AD66" s="77"/>
      <c r="AE66" s="77"/>
      <c r="AF66" s="77"/>
      <c r="AG66" s="77"/>
      <c r="AH66" s="77"/>
      <c r="AI66" s="77"/>
      <c r="AJ66" s="77"/>
      <c r="AK66" s="77"/>
    </row>
    <row r="67" spans="1:37" x14ac:dyDescent="0.25">
      <c r="A67" s="110">
        <f t="shared" si="6"/>
        <v>26000</v>
      </c>
      <c r="B67" s="64"/>
      <c r="D67" s="72"/>
      <c r="E67" s="73">
        <f t="shared" si="0"/>
        <v>23611.599217237377</v>
      </c>
      <c r="F67" s="74">
        <f t="shared" si="5"/>
        <v>96.017611657594074</v>
      </c>
      <c r="G67" s="75">
        <f t="shared" si="1"/>
        <v>9.9537605662974542</v>
      </c>
      <c r="H67" s="76">
        <f t="shared" si="2"/>
        <v>21000</v>
      </c>
      <c r="I67" s="76">
        <f t="shared" si="3"/>
        <v>31000</v>
      </c>
      <c r="Y67" s="77"/>
      <c r="AA67" s="77"/>
      <c r="AC67" s="77"/>
      <c r="AD67" s="77"/>
      <c r="AE67" s="77"/>
      <c r="AF67" s="77"/>
      <c r="AG67" s="77"/>
      <c r="AH67" s="77"/>
      <c r="AI67" s="77"/>
      <c r="AJ67" s="77"/>
      <c r="AK67" s="77"/>
    </row>
    <row r="68" spans="1:37" x14ac:dyDescent="0.25">
      <c r="A68" s="110">
        <f t="shared" si="6"/>
        <v>27000</v>
      </c>
      <c r="B68" s="64"/>
      <c r="D68" s="72"/>
      <c r="E68" s="73">
        <f t="shared" si="0"/>
        <v>23245.535301369888</v>
      </c>
      <c r="F68" s="74">
        <f t="shared" si="5"/>
        <v>94.941957942869607</v>
      </c>
      <c r="G68" s="75">
        <f t="shared" si="1"/>
        <v>9.4338408415740957</v>
      </c>
      <c r="H68" s="76">
        <f t="shared" si="2"/>
        <v>22000</v>
      </c>
      <c r="I68" s="76">
        <f t="shared" si="3"/>
        <v>32000</v>
      </c>
      <c r="Y68" s="77"/>
      <c r="AA68" s="77"/>
      <c r="AC68" s="77"/>
      <c r="AD68" s="77"/>
      <c r="AE68" s="77"/>
      <c r="AF68" s="77"/>
      <c r="AG68" s="77"/>
      <c r="AH68" s="77"/>
      <c r="AI68" s="77"/>
      <c r="AJ68" s="77"/>
      <c r="AK68" s="77"/>
    </row>
    <row r="69" spans="1:37" x14ac:dyDescent="0.25">
      <c r="A69" s="110">
        <f t="shared" si="6"/>
        <v>28000</v>
      </c>
      <c r="B69" s="64"/>
      <c r="D69" s="72"/>
      <c r="E69" s="73">
        <f t="shared" si="0"/>
        <v>22885.146680482096</v>
      </c>
      <c r="F69" s="74">
        <f t="shared" si="5"/>
        <v>93.84936514690547</v>
      </c>
      <c r="G69" s="75">
        <f t="shared" si="1"/>
        <v>8.9279384970441527</v>
      </c>
      <c r="H69" s="76">
        <f t="shared" si="2"/>
        <v>23000</v>
      </c>
      <c r="I69" s="76">
        <f t="shared" si="3"/>
        <v>33000</v>
      </c>
      <c r="Y69" s="77"/>
      <c r="AA69" s="77"/>
      <c r="AC69" s="77"/>
      <c r="AD69" s="77"/>
      <c r="AE69" s="77"/>
      <c r="AF69" s="77"/>
      <c r="AG69" s="77"/>
      <c r="AH69" s="77"/>
      <c r="AI69" s="77"/>
      <c r="AJ69" s="77"/>
      <c r="AK69" s="77"/>
    </row>
    <row r="70" spans="1:37" x14ac:dyDescent="0.25">
      <c r="A70" s="110">
        <f t="shared" si="6"/>
        <v>29000</v>
      </c>
      <c r="B70" s="64"/>
      <c r="D70" s="72"/>
      <c r="E70" s="73">
        <f t="shared" si="0"/>
        <v>22530.345367280774</v>
      </c>
      <c r="F70" s="74">
        <f t="shared" si="5"/>
        <v>92.739566517986574</v>
      </c>
      <c r="G70" s="75">
        <f t="shared" si="1"/>
        <v>8.4362582948600693</v>
      </c>
      <c r="H70" s="76">
        <f t="shared" si="2"/>
        <v>24000</v>
      </c>
      <c r="I70" s="76">
        <f t="shared" si="3"/>
        <v>34000</v>
      </c>
      <c r="Y70" s="77"/>
    </row>
    <row r="71" spans="1:37" x14ac:dyDescent="0.25">
      <c r="A71" s="110">
        <f t="shared" si="6"/>
        <v>30000</v>
      </c>
      <c r="B71" s="64"/>
      <c r="D71" s="72"/>
      <c r="E71" s="73">
        <f t="shared" si="0"/>
        <v>22181.044738589233</v>
      </c>
      <c r="F71" s="74">
        <f t="shared" si="5"/>
        <v>91.612291103669563</v>
      </c>
      <c r="G71" s="75">
        <f t="shared" si="1"/>
        <v>7.9589885810490886</v>
      </c>
      <c r="H71" s="76">
        <f t="shared" si="2"/>
        <v>25000</v>
      </c>
      <c r="I71" s="76">
        <f t="shared" si="3"/>
        <v>35000</v>
      </c>
      <c r="Y71" s="77"/>
    </row>
    <row r="72" spans="1:37" x14ac:dyDescent="0.25">
      <c r="A72" s="110">
        <f t="shared" si="6"/>
        <v>31000</v>
      </c>
      <c r="B72" s="64"/>
      <c r="D72" s="72"/>
      <c r="E72" s="73">
        <f t="shared" si="0"/>
        <v>21837.159514198658</v>
      </c>
      <c r="F72" s="74">
        <f t="shared" si="5"/>
        <v>90.467263684630964</v>
      </c>
      <c r="G72" s="75">
        <f t="shared" si="1"/>
        <v>7.4963003338575893</v>
      </c>
      <c r="H72" s="76">
        <f t="shared" si="2"/>
        <v>26000</v>
      </c>
      <c r="I72" s="76">
        <f t="shared" si="3"/>
        <v>36000</v>
      </c>
      <c r="Y72" s="77"/>
    </row>
    <row r="73" spans="1:37" x14ac:dyDescent="0.25">
      <c r="A73" s="110">
        <f t="shared" si="6"/>
        <v>32000</v>
      </c>
      <c r="B73" s="64"/>
      <c r="D73" s="72"/>
      <c r="E73" s="73">
        <f t="shared" si="0"/>
        <v>21498.605736047335</v>
      </c>
      <c r="F73" s="74">
        <f t="shared" si="5"/>
        <v>89.304204707473545</v>
      </c>
      <c r="G73" s="75">
        <f t="shared" si="1"/>
        <v>7.0483462139559672</v>
      </c>
      <c r="H73" s="76">
        <f t="shared" si="2"/>
        <v>27000</v>
      </c>
      <c r="I73" s="76">
        <f t="shared" si="3"/>
        <v>37000</v>
      </c>
      <c r="Y73" s="77"/>
    </row>
    <row r="74" spans="1:37" x14ac:dyDescent="0.25">
      <c r="A74" s="110">
        <f t="shared" si="6"/>
        <v>33000</v>
      </c>
      <c r="B74" s="64"/>
      <c r="D74" s="72"/>
      <c r="E74" s="73">
        <f t="shared" si="0"/>
        <v>21165.300747722635</v>
      </c>
      <c r="F74" s="74">
        <f t="shared" si="5"/>
        <v>88.122830216474753</v>
      </c>
      <c r="G74" s="75">
        <f t="shared" si="1"/>
        <v>6.615259620582175</v>
      </c>
      <c r="H74" s="76">
        <f t="shared" si="2"/>
        <v>28000</v>
      </c>
      <c r="I74" s="76">
        <f t="shared" si="3"/>
        <v>38000</v>
      </c>
      <c r="Y74" s="77"/>
    </row>
    <row r="75" spans="1:37" x14ac:dyDescent="0.25">
      <c r="A75" s="110">
        <f t="shared" si="6"/>
        <v>34000</v>
      </c>
      <c r="B75" s="64"/>
      <c r="D75" s="72"/>
      <c r="E75" s="73">
        <f t="shared" si="0"/>
        <v>20837.163174280842</v>
      </c>
      <c r="F75" s="74">
        <f t="shared" si="5"/>
        <v>86.922851784259976</v>
      </c>
      <c r="G75" s="75">
        <f t="shared" si="1"/>
        <v>6.1971537580762712</v>
      </c>
      <c r="H75" s="76">
        <f t="shared" si="2"/>
        <v>29000</v>
      </c>
      <c r="I75" s="76">
        <f t="shared" si="3"/>
        <v>39000</v>
      </c>
      <c r="Y75" s="77"/>
    </row>
    <row r="76" spans="1:37" x14ac:dyDescent="0.25">
      <c r="A76" s="110">
        <f t="shared" si="6"/>
        <v>35000</v>
      </c>
      <c r="B76" s="64"/>
      <c r="D76" s="72"/>
      <c r="E76" s="73">
        <f t="shared" si="0"/>
        <v>20514.112902379795</v>
      </c>
      <c r="F76" s="74">
        <f t="shared" si="5"/>
        <v>85.703976441384341</v>
      </c>
      <c r="G76" s="75">
        <f t="shared" si="1"/>
        <v>5.7941207176497267</v>
      </c>
      <c r="H76" s="76">
        <f t="shared" si="2"/>
        <v>30000</v>
      </c>
      <c r="I76" s="76">
        <f t="shared" si="3"/>
        <v>40000</v>
      </c>
      <c r="Y76" s="77"/>
    </row>
    <row r="77" spans="1:37" x14ac:dyDescent="0.25">
      <c r="A77" s="110">
        <f t="shared" si="6"/>
        <v>36000</v>
      </c>
      <c r="B77" s="64"/>
      <c r="D77" s="72"/>
      <c r="E77" s="73">
        <f t="shared" si="0"/>
        <v>20196.071060719587</v>
      </c>
      <c r="F77" s="74">
        <f t="shared" si="5"/>
        <v>84.465906604805639</v>
      </c>
      <c r="G77" s="75">
        <f t="shared" si="1"/>
        <v>5.4062305796406118</v>
      </c>
      <c r="H77" s="76">
        <f t="shared" si="2"/>
        <v>31000</v>
      </c>
      <c r="I77" s="76">
        <f t="shared" si="3"/>
        <v>41000</v>
      </c>
      <c r="Y77" s="77"/>
    </row>
    <row r="78" spans="1:37" x14ac:dyDescent="0.25">
      <c r="A78" s="110">
        <f t="shared" si="6"/>
        <v>37000</v>
      </c>
      <c r="B78" s="64"/>
      <c r="D78" s="72"/>
      <c r="E78" s="73">
        <f t="shared" si="0"/>
        <v>19882.960000786472</v>
      </c>
      <c r="F78" s="74">
        <f t="shared" si="5"/>
        <v>83.208340005230497</v>
      </c>
      <c r="G78" s="75">
        <f t="shared" si="1"/>
        <v>5.0335305419286582</v>
      </c>
      <c r="H78" s="76">
        <f t="shared" si="2"/>
        <v>32000</v>
      </c>
      <c r="I78" s="76">
        <f t="shared" si="3"/>
        <v>42000</v>
      </c>
      <c r="Y78" s="77"/>
    </row>
    <row r="79" spans="1:37" x14ac:dyDescent="0.25">
      <c r="A79" s="110">
        <f t="shared" si="6"/>
        <v>38000</v>
      </c>
      <c r="B79" s="64"/>
      <c r="C79" s="78"/>
      <c r="D79" s="72"/>
      <c r="E79" s="73">
        <f t="shared" si="0"/>
        <v>19574.703277895333</v>
      </c>
      <c r="F79" s="74">
        <f t="shared" si="5"/>
        <v>81.930969613316918</v>
      </c>
      <c r="G79" s="75">
        <f t="shared" si="1"/>
        <v>4.676044080621641</v>
      </c>
      <c r="H79" s="76">
        <f t="shared" si="2"/>
        <v>33000</v>
      </c>
      <c r="I79" s="76">
        <f t="shared" si="3"/>
        <v>43000</v>
      </c>
      <c r="Y79" s="77"/>
    </row>
    <row r="80" spans="1:37" x14ac:dyDescent="0.25">
      <c r="A80" s="110">
        <f t="shared" si="6"/>
        <v>39000</v>
      </c>
      <c r="B80" s="64"/>
      <c r="C80" s="78"/>
      <c r="D80" s="72"/>
      <c r="E80" s="73">
        <f t="shared" si="0"/>
        <v>19271.225632526046</v>
      </c>
      <c r="F80" s="74">
        <f t="shared" si="5"/>
        <v>80.633483564714211</v>
      </c>
      <c r="G80" s="75">
        <f t="shared" si="1"/>
        <v>4.3337701495740264</v>
      </c>
      <c r="H80" s="76">
        <f t="shared" si="2"/>
        <v>34000</v>
      </c>
      <c r="I80" s="76">
        <f t="shared" si="3"/>
        <v>44000</v>
      </c>
      <c r="Y80" s="77"/>
    </row>
    <row r="81" spans="1:25" x14ac:dyDescent="0.25">
      <c r="A81" s="110">
        <f t="shared" si="6"/>
        <v>40000</v>
      </c>
      <c r="B81" s="64"/>
      <c r="C81" s="78"/>
      <c r="D81" s="72"/>
      <c r="E81" s="73">
        <f t="shared" si="0"/>
        <v>18972.452971949187</v>
      </c>
      <c r="F81" s="74">
        <f t="shared" si="5"/>
        <v>79.31556508392282</v>
      </c>
      <c r="G81" s="75">
        <f t="shared" si="1"/>
        <v>4.0066824257600757</v>
      </c>
      <c r="H81" s="76">
        <f t="shared" si="2"/>
        <v>35000</v>
      </c>
      <c r="I81" s="76">
        <f t="shared" si="3"/>
        <v>45000</v>
      </c>
      <c r="Y81" s="77"/>
    </row>
    <row r="82" spans="1:25" x14ac:dyDescent="0.25">
      <c r="A82" s="110">
        <f t="shared" si="6"/>
        <v>41000</v>
      </c>
      <c r="B82" s="64"/>
      <c r="C82" s="78"/>
      <c r="D82" s="72"/>
      <c r="E82" s="73">
        <f t="shared" si="0"/>
        <v>18678.312352136647</v>
      </c>
      <c r="F82" s="74">
        <f t="shared" si="5"/>
        <v>77.976892406954917</v>
      </c>
      <c r="G82" s="75">
        <f t="shared" si="1"/>
        <v>3.6947286079923871</v>
      </c>
      <c r="H82" s="76">
        <f t="shared" si="2"/>
        <v>36000</v>
      </c>
      <c r="I82" s="76">
        <f t="shared" si="3"/>
        <v>46000</v>
      </c>
      <c r="Y82" s="77"/>
    </row>
    <row r="83" spans="1:25" x14ac:dyDescent="0.25">
      <c r="A83" s="110">
        <f t="shared" si="6"/>
        <v>42000</v>
      </c>
      <c r="B83" s="64"/>
      <c r="C83" s="78"/>
      <c r="D83" s="72"/>
      <c r="E83" s="73">
        <f t="shared" si="0"/>
        <v>18388.731959952638</v>
      </c>
      <c r="F83" s="74">
        <f t="shared" si="5"/>
        <v>76.617138702777183</v>
      </c>
      <c r="G83" s="75">
        <f t="shared" si="1"/>
        <v>3.397829776951832</v>
      </c>
      <c r="H83" s="76">
        <f t="shared" si="2"/>
        <v>37000</v>
      </c>
      <c r="I83" s="76">
        <f t="shared" si="3"/>
        <v>47000</v>
      </c>
      <c r="T83" s="77"/>
      <c r="U83" s="77"/>
      <c r="V83" s="77"/>
      <c r="W83" s="77"/>
      <c r="X83" s="77"/>
    </row>
    <row r="84" spans="1:25" x14ac:dyDescent="0.25">
      <c r="A84" s="110">
        <f t="shared" si="6"/>
        <v>43000</v>
      </c>
      <c r="B84" s="64"/>
      <c r="C84" s="78"/>
      <c r="D84" s="72"/>
      <c r="E84" s="73">
        <f t="shared" si="0"/>
        <v>18103.641095620853</v>
      </c>
      <c r="F84" s="74">
        <f t="shared" si="5"/>
        <v>75.235971993516372</v>
      </c>
      <c r="G84" s="75">
        <f t="shared" si="1"/>
        <v>3.1158798249716018</v>
      </c>
      <c r="H84" s="76">
        <f t="shared" si="2"/>
        <v>38000</v>
      </c>
      <c r="I84" s="76">
        <f t="shared" si="3"/>
        <v>48000</v>
      </c>
      <c r="T84" s="77"/>
      <c r="U84" s="77"/>
      <c r="V84" s="77"/>
      <c r="W84" s="77"/>
      <c r="X84" s="77"/>
    </row>
    <row r="85" spans="1:25" x14ac:dyDescent="0.25">
      <c r="A85" s="110">
        <f t="shared" si="6"/>
        <v>44000</v>
      </c>
      <c r="B85" s="64"/>
      <c r="C85" s="78"/>
      <c r="D85" s="72"/>
      <c r="E85" s="73">
        <f t="shared" si="0"/>
        <v>17822.970155463419</v>
      </c>
      <c r="F85" s="74">
        <f t="shared" si="5"/>
        <v>73.833055073408488</v>
      </c>
      <c r="G85" s="75">
        <f t="shared" si="1"/>
        <v>2.8487449644925884</v>
      </c>
      <c r="H85" s="76">
        <f t="shared" si="2"/>
        <v>39000</v>
      </c>
      <c r="I85" s="76">
        <f t="shared" si="3"/>
        <v>49000</v>
      </c>
      <c r="T85" s="77"/>
      <c r="U85" s="77"/>
      <c r="V85" s="77"/>
      <c r="W85" s="77"/>
      <c r="X85" s="77"/>
    </row>
    <row r="86" spans="1:25" x14ac:dyDescent="0.25">
      <c r="A86" s="110">
        <f t="shared" si="6"/>
        <v>45000</v>
      </c>
      <c r="B86" s="64"/>
      <c r="C86" s="78"/>
      <c r="D86" s="72"/>
      <c r="E86" s="73">
        <f t="shared" si="0"/>
        <v>17546.650614907467</v>
      </c>
      <c r="F86" s="74">
        <f t="shared" si="5"/>
        <v>72.408045426471432</v>
      </c>
      <c r="G86" s="75">
        <f t="shared" si="1"/>
        <v>2.5962633245746591</v>
      </c>
      <c r="H86" s="76">
        <f t="shared" si="2"/>
        <v>40000</v>
      </c>
      <c r="I86" s="76">
        <f t="shared" si="3"/>
        <v>50000</v>
      </c>
      <c r="T86" s="77"/>
      <c r="U86" s="77"/>
      <c r="V86" s="77"/>
      <c r="W86" s="77"/>
      <c r="X86" s="77"/>
    </row>
    <row r="87" spans="1:25" x14ac:dyDescent="0.25">
      <c r="A87" s="110">
        <f t="shared" si="6"/>
        <v>46000</v>
      </c>
      <c r="B87" s="64"/>
      <c r="C87" s="78"/>
      <c r="D87" s="72"/>
      <c r="E87" s="73">
        <f t="shared" si="0"/>
        <v>17274.615011755159</v>
      </c>
      <c r="F87" s="74">
        <f t="shared" si="5"/>
        <v>70.960595142881175</v>
      </c>
      <c r="G87" s="75">
        <f t="shared" si="1"/>
        <v>2.3582446453026056</v>
      </c>
      <c r="H87" s="76">
        <f t="shared" si="2"/>
        <v>41000</v>
      </c>
      <c r="I87" s="76">
        <f t="shared" si="3"/>
        <v>51000</v>
      </c>
      <c r="T87" s="77"/>
      <c r="U87" s="77"/>
      <c r="V87" s="77"/>
      <c r="W87" s="77"/>
      <c r="X87" s="77"/>
    </row>
    <row r="88" spans="1:25" x14ac:dyDescent="0.25">
      <c r="A88" s="110">
        <f t="shared" si="6"/>
        <v>47000</v>
      </c>
      <c r="B88" s="64"/>
      <c r="C88" s="78"/>
      <c r="D88" s="72"/>
      <c r="E88" s="73">
        <f t="shared" si="0"/>
        <v>17006.796929713095</v>
      </c>
      <c r="F88" s="74">
        <f t="shared" si="5"/>
        <v>69.490350834031233</v>
      </c>
      <c r="G88" s="75">
        <f t="shared" si="1"/>
        <v>2.1344700803594256</v>
      </c>
      <c r="H88" s="76">
        <f t="shared" si="2"/>
        <v>42000</v>
      </c>
      <c r="I88" s="76">
        <f t="shared" si="3"/>
        <v>52000</v>
      </c>
      <c r="T88" s="77"/>
      <c r="U88" s="77"/>
      <c r="V88" s="77"/>
      <c r="W88" s="77"/>
      <c r="X88" s="77"/>
    </row>
    <row r="89" spans="1:25" x14ac:dyDescent="0.25">
      <c r="A89" s="110">
        <f t="shared" si="6"/>
        <v>48000</v>
      </c>
      <c r="B89" s="64"/>
      <c r="C89" s="78"/>
      <c r="D89" s="72"/>
      <c r="E89" s="73">
        <f t="shared" si="0"/>
        <v>16743.130982177059</v>
      </c>
      <c r="F89" s="74">
        <f t="shared" si="5"/>
        <v>67.996953546254304</v>
      </c>
      <c r="G89" s="75">
        <f t="shared" si="1"/>
        <v>1.9246921184451544</v>
      </c>
      <c r="H89" s="76">
        <f t="shared" si="2"/>
        <v>43000</v>
      </c>
      <c r="I89" s="76">
        <f t="shared" si="3"/>
        <v>53000</v>
      </c>
      <c r="T89" s="77"/>
      <c r="U89" s="77"/>
      <c r="V89" s="77"/>
      <c r="W89" s="77"/>
      <c r="X89" s="77"/>
    </row>
    <row r="90" spans="1:25" x14ac:dyDescent="0.25">
      <c r="A90" s="110">
        <f t="shared" si="6"/>
        <v>49000</v>
      </c>
      <c r="B90" s="64"/>
      <c r="C90" s="78"/>
      <c r="D90" s="72"/>
      <c r="E90" s="73">
        <f t="shared" si="0"/>
        <v>16483.552796268181</v>
      </c>
      <c r="F90" s="74">
        <f t="shared" si="5"/>
        <v>66.480038673185305</v>
      </c>
      <c r="G90" s="75">
        <f t="shared" si="1"/>
        <v>1.7286346345869992</v>
      </c>
      <c r="H90" s="76">
        <f t="shared" si="2"/>
        <v>44000</v>
      </c>
      <c r="I90" s="76">
        <f t="shared" si="3"/>
        <v>54000</v>
      </c>
      <c r="T90" s="77"/>
      <c r="U90" s="77"/>
      <c r="V90" s="77"/>
      <c r="W90" s="77"/>
      <c r="X90" s="77"/>
    </row>
    <row r="91" spans="1:25" x14ac:dyDescent="0.25">
      <c r="A91" s="110">
        <f t="shared" si="6"/>
        <v>50000</v>
      </c>
      <c r="B91" s="64"/>
      <c r="C91" s="78"/>
      <c r="D91" s="72"/>
      <c r="E91" s="73">
        <f t="shared" si="0"/>
        <v>16227.99899711656</v>
      </c>
      <c r="F91" s="74">
        <f t="shared" si="5"/>
        <v>64.939235866744397</v>
      </c>
      <c r="G91" s="75">
        <f t="shared" si="1"/>
        <v>1.5459930827048556</v>
      </c>
      <c r="H91" s="76">
        <f t="shared" si="2"/>
        <v>45000</v>
      </c>
      <c r="I91" s="76">
        <f t="shared" si="3"/>
        <v>55000</v>
      </c>
      <c r="T91" s="77"/>
      <c r="U91" s="77"/>
      <c r="V91" s="77"/>
      <c r="W91" s="77"/>
      <c r="X91" s="77"/>
    </row>
    <row r="92" spans="1:25" x14ac:dyDescent="0.25">
      <c r="A92" s="110">
        <f t="shared" si="6"/>
        <v>51000</v>
      </c>
      <c r="B92" s="64"/>
      <c r="C92" s="78"/>
      <c r="D92" s="72"/>
      <c r="E92" s="73">
        <f t="shared" si="0"/>
        <v>15976.407192388593</v>
      </c>
      <c r="F92" s="74">
        <f t="shared" si="5"/>
        <v>63.374168946718115</v>
      </c>
      <c r="G92" s="75">
        <f t="shared" si="1"/>
        <v>1.3764348410523977</v>
      </c>
      <c r="H92" s="76">
        <f t="shared" si="2"/>
        <v>46000</v>
      </c>
      <c r="I92" s="76">
        <f t="shared" si="3"/>
        <v>56000</v>
      </c>
      <c r="T92" s="77"/>
      <c r="U92" s="77"/>
      <c r="V92" s="77"/>
      <c r="W92" s="77"/>
      <c r="X92" s="77"/>
    </row>
    <row r="93" spans="1:25" x14ac:dyDescent="0.25">
      <c r="A93" s="110">
        <f t="shared" si="6"/>
        <v>52000</v>
      </c>
      <c r="B93" s="64"/>
      <c r="C93" s="78"/>
      <c r="D93" s="72"/>
      <c r="E93" s="73">
        <f t="shared" si="0"/>
        <v>15728.715957054152</v>
      </c>
      <c r="F93" s="74">
        <f t="shared" si="5"/>
        <v>61.784455808916604</v>
      </c>
      <c r="G93" s="75">
        <f t="shared" si="1"/>
        <v>1.2195997223328003</v>
      </c>
      <c r="H93" s="76">
        <f t="shared" si="2"/>
        <v>47000</v>
      </c>
      <c r="I93" s="76">
        <f t="shared" si="3"/>
        <v>57000</v>
      </c>
      <c r="T93" s="77"/>
      <c r="U93" s="77"/>
      <c r="V93" s="77"/>
      <c r="W93" s="77"/>
      <c r="X93" s="77"/>
    </row>
    <row r="94" spans="1:25" x14ac:dyDescent="0.25">
      <c r="A94" s="110">
        <f t="shared" si="6"/>
        <v>53000</v>
      </c>
      <c r="B94" s="64"/>
      <c r="C94" s="78"/>
      <c r="D94" s="72"/>
      <c r="E94" s="73">
        <f t="shared" si="0"/>
        <v>15484.864818389926</v>
      </c>
      <c r="F94" s="74">
        <f t="shared" si="5"/>
        <v>60.169708331884557</v>
      </c>
      <c r="G94" s="75">
        <f t="shared" si="1"/>
        <v>1.0751006603723463</v>
      </c>
      <c r="H94" s="76">
        <f t="shared" si="2"/>
        <v>48000</v>
      </c>
      <c r="I94" s="76">
        <f t="shared" si="3"/>
        <v>58000</v>
      </c>
      <c r="T94" s="77"/>
      <c r="U94" s="77"/>
      <c r="V94" s="77"/>
      <c r="W94" s="77"/>
      <c r="X94" s="77"/>
    </row>
    <row r="95" spans="1:25" x14ac:dyDescent="0.25">
      <c r="A95" s="110">
        <f t="shared" si="6"/>
        <v>54000</v>
      </c>
      <c r="B95" s="64"/>
      <c r="C95" s="78"/>
      <c r="D95" s="72"/>
      <c r="E95" s="73">
        <f t="shared" si="0"/>
        <v>15244.794241215281</v>
      </c>
      <c r="F95" s="74">
        <f t="shared" si="5"/>
        <v>58.52953228214313</v>
      </c>
      <c r="G95" s="75">
        <f t="shared" si="1"/>
        <v>0.94252458520433213</v>
      </c>
      <c r="H95" s="76">
        <f t="shared" si="2"/>
        <v>49000</v>
      </c>
      <c r="I95" s="76">
        <f t="shared" si="3"/>
        <v>59000</v>
      </c>
      <c r="T95" s="77"/>
      <c r="U95" s="77"/>
      <c r="V95" s="77"/>
      <c r="W95" s="77"/>
      <c r="X95" s="77"/>
    </row>
    <row r="96" spans="1:25" x14ac:dyDescent="0.25">
      <c r="A96" s="110">
        <f t="shared" si="6"/>
        <v>55000</v>
      </c>
      <c r="B96" s="64"/>
      <c r="C96" s="78"/>
      <c r="D96" s="72"/>
      <c r="E96" s="73">
        <f t="shared" ref="E96:E159" si="7">IF(A96&lt;=$C$21,$C$17*EXP(-A96/$C$19),$C$18*EXP(-(A96-$C$21)/$C$20))</f>
        <v>15008.445613357011</v>
      </c>
      <c r="F96" s="74">
        <f t="shared" si="5"/>
        <v>56.863527217939527</v>
      </c>
      <c r="G96" s="75">
        <f t="shared" ref="G96:G159" si="8">IF(A96&lt;=$C$21,($C$5-$C$8)*(F96/$C$12)^(1/$C$11)+$C$8, ($C$28-$C$8)*(F96/$C$29)^(1/$C$11)+$C$8)</f>
        <v>0.82143349824665757</v>
      </c>
      <c r="H96" s="76">
        <f t="shared" ref="H96:H159" si="9">A96-$C$6/2</f>
        <v>50000</v>
      </c>
      <c r="I96" s="76">
        <f t="shared" ref="I96:I159" si="10">A96+$C$6/2</f>
        <v>60000</v>
      </c>
      <c r="T96" s="77"/>
      <c r="U96" s="77"/>
      <c r="V96" s="77"/>
      <c r="W96" s="77"/>
      <c r="X96" s="77"/>
    </row>
    <row r="97" spans="1:24" x14ac:dyDescent="0.25">
      <c r="A97" s="110">
        <f t="shared" si="6"/>
        <v>56000</v>
      </c>
      <c r="B97" s="64"/>
      <c r="C97" s="78"/>
      <c r="D97" s="72"/>
      <c r="E97" s="73">
        <f t="shared" si="7"/>
        <v>14775.761231339431</v>
      </c>
      <c r="F97" s="74">
        <f t="shared" ref="F97:F160" si="11">IF(A97&lt;=$C$21,IF($C$12*(1-$C$25*(EXP(A97/$C$19)-1))&gt;0,$C$12*(1-$C$25*(EXP(A97/$C$19)-1)),0),IF($C$29*(1-$C$27*(EXP((A97-$C$21)/$C$20)-1))&gt;0,$C$29*(1-$C$27*(EXP((A97-$C$21)/$C$20)-1)),0))</f>
        <v>55.171286391480884</v>
      </c>
      <c r="G97" s="75">
        <f t="shared" si="8"/>
        <v>0.7113657589222242</v>
      </c>
      <c r="H97" s="76">
        <f t="shared" si="9"/>
        <v>51000</v>
      </c>
      <c r="I97" s="76">
        <f t="shared" si="10"/>
        <v>61000</v>
      </c>
      <c r="T97" s="77"/>
      <c r="U97" s="77"/>
      <c r="V97" s="77"/>
      <c r="W97" s="77"/>
      <c r="X97" s="77"/>
    </row>
    <row r="98" spans="1:24" x14ac:dyDescent="0.25">
      <c r="A98" s="110">
        <f t="shared" si="6"/>
        <v>57000</v>
      </c>
      <c r="B98" s="64"/>
      <c r="C98" s="78"/>
      <c r="D98" s="72"/>
      <c r="E98" s="73">
        <f t="shared" si="7"/>
        <v>14546.684286296315</v>
      </c>
      <c r="F98" s="74">
        <f t="shared" si="11"/>
        <v>53.452396649628682</v>
      </c>
      <c r="G98" s="75">
        <f t="shared" si="8"/>
        <v>0.61183759354048461</v>
      </c>
      <c r="H98" s="76">
        <f t="shared" si="9"/>
        <v>52000</v>
      </c>
      <c r="I98" s="76">
        <f t="shared" si="10"/>
        <v>62000</v>
      </c>
      <c r="T98" s="77"/>
      <c r="U98" s="77"/>
      <c r="V98" s="77"/>
      <c r="W98" s="77"/>
      <c r="X98" s="77"/>
    </row>
    <row r="99" spans="1:24" x14ac:dyDescent="0.25">
      <c r="A99" s="110">
        <f t="shared" si="6"/>
        <v>58000</v>
      </c>
      <c r="B99" s="64"/>
      <c r="C99" s="78"/>
      <c r="D99" s="72"/>
      <c r="E99" s="73">
        <f t="shared" si="7"/>
        <v>14321.158850101285</v>
      </c>
      <c r="F99" s="74">
        <f t="shared" si="11"/>
        <v>51.706438333029148</v>
      </c>
      <c r="G99" s="75">
        <f t="shared" si="8"/>
        <v>0.52234483649525065</v>
      </c>
      <c r="H99" s="76">
        <f t="shared" si="9"/>
        <v>53000</v>
      </c>
      <c r="I99" s="76">
        <f t="shared" si="10"/>
        <v>63000</v>
      </c>
      <c r="T99" s="77"/>
      <c r="U99" s="77"/>
      <c r="V99" s="77"/>
      <c r="W99" s="77"/>
      <c r="X99" s="77"/>
    </row>
    <row r="100" spans="1:24" x14ac:dyDescent="0.25">
      <c r="A100" s="110">
        <f t="shared" si="6"/>
        <v>59000</v>
      </c>
      <c r="B100" s="64"/>
      <c r="C100" s="78"/>
      <c r="D100" s="72"/>
      <c r="E100" s="73">
        <f t="shared" si="7"/>
        <v>14099.129861713185</v>
      </c>
      <c r="F100" s="74">
        <f t="shared" si="11"/>
        <v>49.932985173655311</v>
      </c>
      <c r="G100" s="75">
        <f t="shared" si="8"/>
        <v>0.44236491279635476</v>
      </c>
      <c r="H100" s="76">
        <f t="shared" si="9"/>
        <v>54000</v>
      </c>
      <c r="I100" s="76">
        <f t="shared" si="10"/>
        <v>64000</v>
      </c>
      <c r="T100" s="77"/>
      <c r="U100" s="77"/>
      <c r="V100" s="77"/>
      <c r="W100" s="77"/>
      <c r="X100" s="77"/>
    </row>
    <row r="101" spans="1:24" x14ac:dyDescent="0.25">
      <c r="A101" s="110">
        <f t="shared" si="6"/>
        <v>60000</v>
      </c>
      <c r="B101" s="64"/>
      <c r="C101" s="78"/>
      <c r="D101" s="72"/>
      <c r="E101" s="73">
        <f t="shared" si="7"/>
        <v>13880.543113733187</v>
      </c>
      <c r="F101" s="74">
        <f t="shared" si="11"/>
        <v>48.131604190735516</v>
      </c>
      <c r="G101" s="75">
        <f t="shared" si="8"/>
        <v>0.3713590695926014</v>
      </c>
      <c r="H101" s="76">
        <f t="shared" si="9"/>
        <v>55000</v>
      </c>
      <c r="I101" s="76">
        <f t="shared" si="10"/>
        <v>65000</v>
      </c>
      <c r="T101" s="77"/>
      <c r="U101" s="77"/>
      <c r="V101" s="77"/>
      <c r="W101" s="77"/>
      <c r="X101" s="77"/>
    </row>
    <row r="102" spans="1:24" x14ac:dyDescent="0.25">
      <c r="A102" s="110">
        <f t="shared" si="6"/>
        <v>61000</v>
      </c>
      <c r="B102" s="64"/>
      <c r="C102" s="78"/>
      <c r="D102" s="72"/>
      <c r="E102" s="73">
        <f t="shared" si="7"/>
        <v>13665.345239170283</v>
      </c>
      <c r="F102" s="74">
        <f t="shared" si="11"/>
        <v>46.3018555850431</v>
      </c>
      <c r="G102" s="75">
        <f t="shared" si="8"/>
        <v>0.30877486260443682</v>
      </c>
      <c r="H102" s="76">
        <f t="shared" si="9"/>
        <v>56000</v>
      </c>
      <c r="I102" s="76">
        <f t="shared" si="10"/>
        <v>66000</v>
      </c>
      <c r="T102" s="77"/>
      <c r="U102" s="77"/>
      <c r="V102" s="77"/>
      <c r="W102" s="77"/>
      <c r="X102" s="77"/>
    </row>
    <row r="103" spans="1:24" x14ac:dyDescent="0.25">
      <c r="A103" s="110">
        <f t="shared" si="6"/>
        <v>62000</v>
      </c>
      <c r="B103" s="64"/>
      <c r="C103" s="78"/>
      <c r="D103" s="72"/>
      <c r="E103" s="73">
        <f t="shared" si="7"/>
        <v>13453.483698411961</v>
      </c>
      <c r="F103" s="74">
        <f t="shared" si="11"/>
        <v>44.443292631521331</v>
      </c>
      <c r="G103" s="75">
        <f t="shared" si="8"/>
        <v>0.25404890120146612</v>
      </c>
      <c r="H103" s="76">
        <f t="shared" si="9"/>
        <v>57000</v>
      </c>
      <c r="I103" s="76">
        <f t="shared" si="10"/>
        <v>67000</v>
      </c>
      <c r="T103" s="77"/>
      <c r="U103" s="77"/>
      <c r="V103" s="77"/>
      <c r="W103" s="77"/>
      <c r="X103" s="77"/>
    </row>
    <row r="104" spans="1:24" x14ac:dyDescent="0.25">
      <c r="A104" s="110">
        <f t="shared" si="6"/>
        <v>63000</v>
      </c>
      <c r="B104" s="64"/>
      <c r="C104" s="78"/>
      <c r="D104" s="72"/>
      <c r="E104" s="73">
        <f t="shared" si="7"/>
        <v>13244.906766396922</v>
      </c>
      <c r="F104" s="74">
        <f t="shared" si="11"/>
        <v>42.555461570217524</v>
      </c>
      <c r="G104" s="75">
        <f t="shared" si="8"/>
        <v>0.20660985315600128</v>
      </c>
      <c r="H104" s="76">
        <f t="shared" si="9"/>
        <v>58000</v>
      </c>
      <c r="I104" s="76">
        <f t="shared" si="10"/>
        <v>68000</v>
      </c>
      <c r="T104" s="77"/>
      <c r="U104" s="77"/>
      <c r="V104" s="77"/>
      <c r="W104" s="77"/>
      <c r="X104" s="77"/>
    </row>
    <row r="105" spans="1:24" x14ac:dyDescent="0.25">
      <c r="A105" s="110">
        <f t="shared" si="6"/>
        <v>64000</v>
      </c>
      <c r="B105" s="64"/>
      <c r="C105" s="78"/>
      <c r="D105" s="72"/>
      <c r="E105" s="73">
        <f t="shared" si="7"/>
        <v>13039.563519986594</v>
      </c>
      <c r="F105" s="74">
        <f t="shared" si="11"/>
        <v>40.637901495499385</v>
      </c>
      <c r="G105" s="75">
        <f t="shared" si="8"/>
        <v>0.16588170678955785</v>
      </c>
      <c r="H105" s="76">
        <f t="shared" si="9"/>
        <v>59000</v>
      </c>
      <c r="I105" s="76">
        <f t="shared" si="10"/>
        <v>69000</v>
      </c>
      <c r="T105" s="77"/>
      <c r="U105" s="77"/>
      <c r="V105" s="77"/>
      <c r="W105" s="77"/>
      <c r="X105" s="77"/>
    </row>
    <row r="106" spans="1:24" x14ac:dyDescent="0.25">
      <c r="A106" s="110">
        <f t="shared" si="6"/>
        <v>65000</v>
      </c>
      <c r="B106" s="64"/>
      <c r="C106" s="78"/>
      <c r="D106" s="72"/>
      <c r="E106" s="73">
        <f t="shared" si="7"/>
        <v>12837.403825532503</v>
      </c>
      <c r="F106" s="74">
        <f t="shared" si="11"/>
        <v>38.690144243527115</v>
      </c>
      <c r="G106" s="75">
        <f t="shared" si="8"/>
        <v>0.13128728419916583</v>
      </c>
      <c r="H106" s="76">
        <f t="shared" si="9"/>
        <v>60000</v>
      </c>
      <c r="I106" s="76">
        <f t="shared" si="10"/>
        <v>70000</v>
      </c>
      <c r="T106" s="77"/>
      <c r="U106" s="77"/>
      <c r="V106" s="77"/>
      <c r="W106" s="77"/>
      <c r="X106" s="77"/>
    </row>
    <row r="107" spans="1:24" x14ac:dyDescent="0.25">
      <c r="A107" s="110">
        <f t="shared" si="6"/>
        <v>66000</v>
      </c>
      <c r="B107" s="64"/>
      <c r="C107" s="78"/>
      <c r="D107" s="72"/>
      <c r="E107" s="73">
        <f t="shared" si="7"/>
        <v>12638.37832663635</v>
      </c>
      <c r="F107" s="74">
        <f t="shared" si="11"/>
        <v>36.711714277953192</v>
      </c>
      <c r="G107" s="75">
        <f t="shared" si="8"/>
        <v>0.1022519943793419</v>
      </c>
      <c r="H107" s="76">
        <f t="shared" si="9"/>
        <v>61000</v>
      </c>
      <c r="I107" s="76">
        <f t="shared" si="10"/>
        <v>71000</v>
      </c>
      <c r="T107" s="77"/>
      <c r="U107" s="77"/>
      <c r="V107" s="77"/>
      <c r="W107" s="77"/>
      <c r="X107" s="77"/>
    </row>
    <row r="108" spans="1:24" x14ac:dyDescent="0.25">
      <c r="A108" s="110">
        <f t="shared" ref="A108:A167" si="12">A107+$C$4</f>
        <v>67000</v>
      </c>
      <c r="B108" s="64"/>
      <c r="C108" s="78"/>
      <c r="D108" s="72"/>
      <c r="E108" s="73">
        <f t="shared" si="7"/>
        <v>12442.438432099862</v>
      </c>
      <c r="F108" s="74">
        <f t="shared" si="11"/>
        <v>34.702128573822243</v>
      </c>
      <c r="G108" s="75">
        <f t="shared" si="8"/>
        <v>7.8207809194370564E-2</v>
      </c>
      <c r="H108" s="76">
        <f t="shared" si="9"/>
        <v>62000</v>
      </c>
      <c r="I108" s="76">
        <f t="shared" si="10"/>
        <v>72000</v>
      </c>
      <c r="T108" s="77"/>
      <c r="U108" s="77"/>
      <c r="V108" s="77"/>
      <c r="W108" s="77"/>
      <c r="X108" s="77"/>
    </row>
    <row r="109" spans="1:24" x14ac:dyDescent="0.25">
      <c r="A109" s="110">
        <f t="shared" si="12"/>
        <v>68000</v>
      </c>
      <c r="B109" s="64"/>
      <c r="C109" s="78"/>
      <c r="D109" s="72"/>
      <c r="E109" s="73">
        <f t="shared" si="7"/>
        <v>12249.536304061474</v>
      </c>
      <c r="F109" s="74">
        <f t="shared" si="11"/>
        <v>32.660896499642696</v>
      </c>
      <c r="G109" s="75">
        <f t="shared" si="8"/>
        <v>5.8597438124341324E-2</v>
      </c>
      <c r="H109" s="76">
        <f t="shared" si="9"/>
        <v>63000</v>
      </c>
      <c r="I109" s="76">
        <f t="shared" si="10"/>
        <v>73000</v>
      </c>
      <c r="T109" s="77"/>
      <c r="U109" s="77"/>
      <c r="V109" s="77"/>
      <c r="W109" s="77"/>
      <c r="X109" s="77"/>
    </row>
    <row r="110" spans="1:24" x14ac:dyDescent="0.25">
      <c r="A110" s="110">
        <f t="shared" si="12"/>
        <v>69000</v>
      </c>
      <c r="B110" s="64"/>
      <c r="C110" s="78"/>
      <c r="D110" s="72"/>
      <c r="E110" s="73">
        <f t="shared" si="7"/>
        <v>12059.624846316921</v>
      </c>
      <c r="F110" s="74">
        <f t="shared" si="11"/>
        <v>30.587519697601135</v>
      </c>
      <c r="G110" s="75">
        <f t="shared" si="8"/>
        <v>4.2878669288545612E-2</v>
      </c>
      <c r="H110" s="76">
        <f t="shared" si="9"/>
        <v>64000</v>
      </c>
      <c r="I110" s="76">
        <f t="shared" si="10"/>
        <v>74000</v>
      </c>
      <c r="T110" s="77"/>
      <c r="U110" s="77"/>
      <c r="V110" s="77"/>
      <c r="W110" s="77"/>
      <c r="X110" s="77"/>
    </row>
    <row r="111" spans="1:24" x14ac:dyDescent="0.25">
      <c r="A111" s="110">
        <f t="shared" si="12"/>
        <v>70000</v>
      </c>
      <c r="B111" s="64"/>
      <c r="C111" s="78"/>
      <c r="D111" s="72"/>
      <c r="E111" s="73">
        <f t="shared" si="7"/>
        <v>11872.657692820903</v>
      </c>
      <c r="F111" s="74">
        <f t="shared" si="11"/>
        <v>28.481491961890661</v>
      </c>
      <c r="G111" s="75">
        <f t="shared" si="8"/>
        <v>3.0528834171943027E-2</v>
      </c>
      <c r="H111" s="76">
        <f t="shared" si="9"/>
        <v>65000</v>
      </c>
      <c r="I111" s="76">
        <f t="shared" si="10"/>
        <v>75000</v>
      </c>
      <c r="T111" s="77"/>
      <c r="U111" s="77"/>
      <c r="V111" s="77"/>
      <c r="W111" s="77"/>
      <c r="X111" s="77"/>
    </row>
    <row r="112" spans="1:24" x14ac:dyDescent="0.25">
      <c r="A112" s="110">
        <f t="shared" si="12"/>
        <v>71000</v>
      </c>
      <c r="B112" s="64"/>
      <c r="C112" s="78"/>
      <c r="D112" s="72"/>
      <c r="E112" s="73">
        <f t="shared" si="7"/>
        <v>11688.589196367033</v>
      </c>
      <c r="F112" s="74">
        <f t="shared" si="11"/>
        <v>26.342299115122717</v>
      </c>
      <c r="G112" s="75">
        <f t="shared" si="8"/>
        <v>2.1049341407422081E-2</v>
      </c>
      <c r="H112" s="76">
        <f t="shared" si="9"/>
        <v>66000</v>
      </c>
      <c r="I112" s="76">
        <f t="shared" si="10"/>
        <v>76000</v>
      </c>
      <c r="T112" s="77"/>
      <c r="U112" s="77"/>
      <c r="V112" s="77"/>
      <c r="W112" s="77"/>
      <c r="X112" s="77"/>
    </row>
    <row r="113" spans="1:24" x14ac:dyDescent="0.25">
      <c r="A113" s="110">
        <f t="shared" si="12"/>
        <v>72000</v>
      </c>
      <c r="B113" s="64"/>
      <c r="C113" s="78"/>
      <c r="D113" s="72"/>
      <c r="E113" s="73">
        <f t="shared" si="7"/>
        <v>11507.374417443254</v>
      </c>
      <c r="F113" s="74">
        <f t="shared" si="11"/>
        <v>24.169418882793167</v>
      </c>
      <c r="G113" s="75">
        <f t="shared" si="8"/>
        <v>1.3970210469043984E-2</v>
      </c>
      <c r="H113" s="76">
        <f t="shared" si="9"/>
        <v>67000</v>
      </c>
      <c r="I113" s="76">
        <f t="shared" si="10"/>
        <v>77000</v>
      </c>
      <c r="J113" s="77"/>
      <c r="K113" s="77"/>
      <c r="L113" s="77"/>
      <c r="M113" s="77"/>
      <c r="N113" s="79"/>
      <c r="O113" s="79"/>
      <c r="P113" s="79"/>
      <c r="Q113" s="79"/>
      <c r="R113" s="77"/>
      <c r="S113" s="79"/>
      <c r="T113" s="77"/>
      <c r="U113" s="77"/>
      <c r="V113" s="77"/>
      <c r="W113" s="77"/>
      <c r="X113" s="77"/>
    </row>
    <row r="114" spans="1:24" x14ac:dyDescent="0.25">
      <c r="A114" s="110">
        <f t="shared" si="12"/>
        <v>73000</v>
      </c>
      <c r="B114" s="64"/>
      <c r="C114" s="78"/>
      <c r="D114" s="72"/>
      <c r="E114" s="73">
        <f t="shared" si="7"/>
        <v>11328.969113260071</v>
      </c>
      <c r="F114" s="74">
        <f t="shared" si="11"/>
        <v>21.962320765771107</v>
      </c>
      <c r="G114" s="75">
        <f t="shared" si="8"/>
        <v>8.8545186495514547E-3</v>
      </c>
      <c r="H114" s="76">
        <f t="shared" si="9"/>
        <v>68000</v>
      </c>
      <c r="I114" s="76">
        <f t="shared" si="10"/>
        <v>78000</v>
      </c>
      <c r="J114" s="77"/>
      <c r="K114" s="77"/>
      <c r="L114" s="77"/>
      <c r="M114" s="77"/>
      <c r="N114" s="79"/>
      <c r="O114" s="79"/>
      <c r="P114" s="79"/>
      <c r="Q114" s="79"/>
      <c r="R114" s="77"/>
      <c r="S114" s="79"/>
      <c r="T114" s="77"/>
      <c r="U114" s="77"/>
      <c r="V114" s="77"/>
      <c r="W114" s="77"/>
      <c r="X114" s="77"/>
    </row>
    <row r="115" spans="1:24" x14ac:dyDescent="0.25">
      <c r="A115" s="110">
        <f t="shared" si="12"/>
        <v>74000</v>
      </c>
      <c r="B115" s="64"/>
      <c r="C115" s="78"/>
      <c r="D115" s="72"/>
      <c r="E115" s="73">
        <f t="shared" si="7"/>
        <v>11153.329726948859</v>
      </c>
      <c r="F115" s="74">
        <f t="shared" si="11"/>
        <v>19.720465910779957</v>
      </c>
      <c r="G115" s="75">
        <f t="shared" si="8"/>
        <v>5.3026534793291901E-3</v>
      </c>
      <c r="H115" s="76">
        <f t="shared" si="9"/>
        <v>69000</v>
      </c>
      <c r="I115" s="76">
        <f t="shared" si="10"/>
        <v>79000</v>
      </c>
      <c r="J115" s="77"/>
      <c r="K115" s="77"/>
      <c r="L115" s="77"/>
      <c r="M115" s="77"/>
      <c r="N115" s="79"/>
      <c r="O115" s="79"/>
      <c r="P115" s="79"/>
      <c r="Q115" s="79"/>
      <c r="R115" s="77"/>
      <c r="S115" s="79"/>
      <c r="T115" s="77"/>
      <c r="U115" s="77"/>
      <c r="V115" s="77"/>
      <c r="W115" s="77"/>
      <c r="X115" s="77"/>
    </row>
    <row r="116" spans="1:24" x14ac:dyDescent="0.25">
      <c r="A116" s="110">
        <f t="shared" si="12"/>
        <v>75000</v>
      </c>
      <c r="B116" s="64"/>
      <c r="C116" s="78"/>
      <c r="D116" s="72"/>
      <c r="E116" s="73">
        <f t="shared" si="7"/>
        <v>10980.413376927658</v>
      </c>
      <c r="F116" s="74">
        <f t="shared" si="11"/>
        <v>17.44330697883878</v>
      </c>
      <c r="G116" s="75">
        <f t="shared" si="8"/>
        <v>2.9562367550688708E-3</v>
      </c>
      <c r="H116" s="76">
        <f t="shared" si="9"/>
        <v>70000</v>
      </c>
      <c r="I116" s="76">
        <f t="shared" si="10"/>
        <v>80000</v>
      </c>
      <c r="J116" s="77"/>
      <c r="K116" s="77"/>
      <c r="L116" s="77"/>
      <c r="M116" s="77"/>
      <c r="N116" s="79"/>
      <c r="O116" s="79"/>
      <c r="P116" s="79"/>
      <c r="Q116" s="79"/>
      <c r="R116" s="77"/>
      <c r="S116" s="79"/>
      <c r="T116" s="77"/>
      <c r="U116" s="77"/>
      <c r="V116" s="77"/>
      <c r="W116" s="77"/>
      <c r="X116" s="77"/>
    </row>
    <row r="117" spans="1:24" x14ac:dyDescent="0.25">
      <c r="A117" s="110">
        <f t="shared" si="12"/>
        <v>76000</v>
      </c>
      <c r="B117" s="64"/>
      <c r="C117" s="78"/>
      <c r="D117" s="72"/>
      <c r="E117" s="73">
        <f t="shared" si="7"/>
        <v>10810.177846431803</v>
      </c>
      <c r="F117" s="74">
        <f t="shared" si="11"/>
        <v>15.130288011631816</v>
      </c>
      <c r="G117" s="75">
        <f t="shared" si="8"/>
        <v>1.5015540857868785E-3</v>
      </c>
      <c r="H117" s="76">
        <f t="shared" si="9"/>
        <v>71000</v>
      </c>
      <c r="I117" s="76">
        <f t="shared" si="10"/>
        <v>81000</v>
      </c>
      <c r="J117" s="77"/>
      <c r="K117" s="77"/>
      <c r="L117" s="77"/>
      <c r="M117" s="77"/>
      <c r="N117" s="79"/>
      <c r="O117" s="79"/>
      <c r="P117" s="79"/>
      <c r="Q117" s="79"/>
      <c r="R117" s="77"/>
      <c r="S117" s="79"/>
      <c r="T117" s="77"/>
      <c r="U117" s="77"/>
      <c r="V117" s="77"/>
      <c r="W117" s="77"/>
      <c r="X117" s="77"/>
    </row>
    <row r="118" spans="1:24" x14ac:dyDescent="0.25">
      <c r="A118" s="110">
        <f t="shared" si="12"/>
        <v>77000</v>
      </c>
      <c r="B118" s="64"/>
      <c r="C118" s="78"/>
      <c r="D118" s="72"/>
      <c r="E118" s="73">
        <f t="shared" si="7"/>
        <v>10642.58157320691</v>
      </c>
      <c r="F118" s="74">
        <f t="shared" si="11"/>
        <v>12.780844295773797</v>
      </c>
      <c r="G118" s="75">
        <f t="shared" si="8"/>
        <v>6.7228305588561761E-4</v>
      </c>
      <c r="H118" s="76">
        <f t="shared" si="9"/>
        <v>72000</v>
      </c>
      <c r="I118" s="76">
        <f t="shared" si="10"/>
        <v>82000</v>
      </c>
      <c r="J118" s="77"/>
      <c r="K118" s="77"/>
      <c r="L118" s="77"/>
      <c r="M118" s="77"/>
      <c r="N118" s="79"/>
      <c r="O118" s="79"/>
      <c r="P118" s="79"/>
      <c r="Q118" s="79"/>
      <c r="R118" s="77"/>
      <c r="S118" s="79"/>
      <c r="T118" s="77"/>
      <c r="U118" s="77"/>
      <c r="V118" s="77"/>
      <c r="W118" s="77"/>
      <c r="X118" s="77"/>
    </row>
    <row r="119" spans="1:24" x14ac:dyDescent="0.25">
      <c r="A119" s="110">
        <f t="shared" si="12"/>
        <v>78000</v>
      </c>
      <c r="B119" s="64"/>
      <c r="C119" s="78"/>
      <c r="D119" s="72"/>
      <c r="E119" s="73">
        <f t="shared" si="7"/>
        <v>10477.583639361617</v>
      </c>
      <c r="F119" s="74">
        <f t="shared" si="11"/>
        <v>10.394402224937631</v>
      </c>
      <c r="G119" s="75">
        <f t="shared" si="8"/>
        <v>2.5126006745457248E-4</v>
      </c>
      <c r="H119" s="76">
        <f t="shared" si="9"/>
        <v>73000</v>
      </c>
      <c r="I119" s="76">
        <f t="shared" si="10"/>
        <v>83000</v>
      </c>
      <c r="J119" s="77"/>
      <c r="K119" s="77"/>
      <c r="L119" s="77"/>
      <c r="M119" s="77"/>
      <c r="N119" s="79"/>
      <c r="O119" s="79"/>
      <c r="P119" s="79"/>
      <c r="Q119" s="79"/>
      <c r="R119" s="77"/>
      <c r="S119" s="79"/>
      <c r="T119" s="77"/>
      <c r="U119" s="77"/>
      <c r="V119" s="77"/>
      <c r="W119" s="77"/>
      <c r="X119" s="77"/>
    </row>
    <row r="120" spans="1:24" x14ac:dyDescent="0.25">
      <c r="A120" s="110">
        <f t="shared" si="12"/>
        <v>79000</v>
      </c>
      <c r="B120" s="64"/>
      <c r="C120" s="78"/>
      <c r="D120" s="72"/>
      <c r="E120" s="73">
        <f t="shared" si="7"/>
        <v>10315.143761377671</v>
      </c>
      <c r="F120" s="74">
        <f t="shared" si="11"/>
        <v>7.9703791598109026</v>
      </c>
      <c r="G120" s="75">
        <f t="shared" si="8"/>
        <v>7.0954192100048148E-5</v>
      </c>
      <c r="H120" s="76">
        <f t="shared" si="9"/>
        <v>74000</v>
      </c>
      <c r="I120" s="76">
        <f t="shared" si="10"/>
        <v>84000</v>
      </c>
      <c r="J120" s="77"/>
      <c r="K120" s="77"/>
      <c r="L120" s="77"/>
      <c r="M120" s="77"/>
      <c r="N120" s="79"/>
      <c r="O120" s="79"/>
      <c r="P120" s="79"/>
      <c r="Q120" s="79"/>
      <c r="R120" s="77"/>
      <c r="S120" s="79"/>
      <c r="T120" s="77"/>
      <c r="U120" s="77"/>
      <c r="V120" s="77"/>
      <c r="W120" s="77"/>
      <c r="X120" s="77"/>
    </row>
    <row r="121" spans="1:24" x14ac:dyDescent="0.25">
      <c r="A121" s="110">
        <f t="shared" si="12"/>
        <v>80000</v>
      </c>
      <c r="B121" s="64"/>
      <c r="C121" s="78"/>
      <c r="D121" s="72"/>
      <c r="E121" s="73">
        <f t="shared" si="7"/>
        <v>10155.222280274884</v>
      </c>
      <c r="F121" s="74">
        <f t="shared" si="11"/>
        <v>5.5081832858471786</v>
      </c>
      <c r="G121" s="75">
        <f t="shared" si="8"/>
        <v>1.2213281055853402E-5</v>
      </c>
      <c r="H121" s="76">
        <f t="shared" si="9"/>
        <v>75000</v>
      </c>
      <c r="I121" s="76">
        <f t="shared" si="10"/>
        <v>85000</v>
      </c>
      <c r="J121" s="77"/>
      <c r="K121" s="77"/>
      <c r="L121" s="77"/>
      <c r="M121" s="77"/>
      <c r="N121" s="79"/>
      <c r="O121" s="79"/>
      <c r="P121" s="79"/>
      <c r="Q121" s="79"/>
      <c r="R121" s="77"/>
      <c r="S121" s="79"/>
      <c r="T121" s="77"/>
      <c r="U121" s="77"/>
      <c r="V121" s="77"/>
      <c r="W121" s="77"/>
      <c r="X121" s="77"/>
    </row>
    <row r="122" spans="1:24" x14ac:dyDescent="0.25">
      <c r="A122" s="110">
        <f t="shared" si="12"/>
        <v>81000</v>
      </c>
      <c r="B122" s="64"/>
      <c r="C122" s="78"/>
      <c r="D122" s="72"/>
      <c r="E122" s="73">
        <f t="shared" si="7"/>
        <v>9997.7801519285622</v>
      </c>
      <c r="F122" s="74">
        <f t="shared" si="11"/>
        <v>3.0072134687769325</v>
      </c>
      <c r="G122" s="75">
        <f t="shared" si="8"/>
        <v>6.8421668394399102E-7</v>
      </c>
      <c r="H122" s="76">
        <f t="shared" si="9"/>
        <v>76000</v>
      </c>
      <c r="I122" s="76">
        <f t="shared" si="10"/>
        <v>86000</v>
      </c>
      <c r="J122" s="77"/>
      <c r="K122" s="77"/>
      <c r="L122" s="77"/>
      <c r="M122" s="77"/>
      <c r="N122" s="79"/>
      <c r="O122" s="79"/>
      <c r="P122" s="79"/>
      <c r="Q122" s="79"/>
      <c r="R122" s="77"/>
      <c r="S122" s="79"/>
      <c r="T122" s="77"/>
      <c r="U122" s="77"/>
      <c r="V122" s="77"/>
      <c r="W122" s="77"/>
      <c r="X122" s="77"/>
    </row>
    <row r="123" spans="1:24" x14ac:dyDescent="0.25">
      <c r="A123" s="110">
        <f t="shared" si="12"/>
        <v>82000</v>
      </c>
      <c r="B123" s="64"/>
      <c r="C123" s="78"/>
      <c r="D123" s="72"/>
      <c r="E123" s="73">
        <f t="shared" si="7"/>
        <v>9842.7789375370612</v>
      </c>
      <c r="F123" s="74">
        <f t="shared" si="11"/>
        <v>0.46685910784338835</v>
      </c>
      <c r="G123" s="75">
        <f t="shared" si="8"/>
        <v>9.6142510754475758E-11</v>
      </c>
      <c r="H123" s="76">
        <f t="shared" si="9"/>
        <v>77000</v>
      </c>
      <c r="I123" s="76">
        <f t="shared" si="10"/>
        <v>87000</v>
      </c>
      <c r="S123" s="77"/>
      <c r="T123" s="77"/>
      <c r="U123" s="77"/>
      <c r="V123" s="77"/>
      <c r="W123" s="77"/>
      <c r="X123" s="77"/>
    </row>
    <row r="124" spans="1:24" x14ac:dyDescent="0.25">
      <c r="A124" s="110">
        <f t="shared" si="12"/>
        <v>83000</v>
      </c>
      <c r="B124" s="64"/>
      <c r="C124" s="78"/>
      <c r="D124" s="72"/>
      <c r="E124" s="73">
        <f t="shared" si="7"/>
        <v>9690.1807942371161</v>
      </c>
      <c r="F124" s="74">
        <f t="shared" si="11"/>
        <v>0</v>
      </c>
      <c r="G124" s="75">
        <f t="shared" si="8"/>
        <v>0</v>
      </c>
      <c r="H124" s="76">
        <f t="shared" si="9"/>
        <v>78000</v>
      </c>
      <c r="I124" s="76">
        <f t="shared" si="10"/>
        <v>88000</v>
      </c>
      <c r="S124" s="77"/>
      <c r="T124" s="77"/>
      <c r="U124" s="77"/>
      <c r="V124" s="77"/>
      <c r="W124" s="77"/>
      <c r="X124" s="77"/>
    </row>
    <row r="125" spans="1:24" x14ac:dyDescent="0.25">
      <c r="A125" s="110">
        <f t="shared" si="12"/>
        <v>84000</v>
      </c>
      <c r="B125" s="64"/>
      <c r="C125" s="78"/>
      <c r="D125" s="72"/>
      <c r="E125" s="73">
        <f t="shared" si="7"/>
        <v>9539.9484658646779</v>
      </c>
      <c r="F125" s="74">
        <f t="shared" si="11"/>
        <v>0</v>
      </c>
      <c r="G125" s="75">
        <f t="shared" si="8"/>
        <v>0</v>
      </c>
      <c r="H125" s="76">
        <f t="shared" si="9"/>
        <v>79000</v>
      </c>
      <c r="I125" s="76">
        <f t="shared" si="10"/>
        <v>89000</v>
      </c>
      <c r="S125" s="77"/>
      <c r="T125" s="77"/>
      <c r="U125" s="77"/>
      <c r="V125" s="77"/>
      <c r="W125" s="77"/>
      <c r="X125" s="77"/>
    </row>
    <row r="126" spans="1:24" x14ac:dyDescent="0.25">
      <c r="A126" s="110">
        <f t="shared" si="12"/>
        <v>85000</v>
      </c>
      <c r="B126" s="64"/>
      <c r="C126" s="78"/>
      <c r="D126" s="72"/>
      <c r="E126" s="73">
        <f t="shared" si="7"/>
        <v>9392.0452738589884</v>
      </c>
      <c r="F126" s="74">
        <f t="shared" si="11"/>
        <v>0</v>
      </c>
      <c r="G126" s="75">
        <f t="shared" si="8"/>
        <v>0</v>
      </c>
      <c r="H126" s="76">
        <f t="shared" si="9"/>
        <v>80000</v>
      </c>
      <c r="I126" s="76">
        <f t="shared" si="10"/>
        <v>90000</v>
      </c>
      <c r="S126" s="77"/>
      <c r="T126" s="77"/>
      <c r="U126" s="77"/>
      <c r="V126" s="77"/>
      <c r="W126" s="77"/>
      <c r="X126" s="77"/>
    </row>
    <row r="127" spans="1:24" x14ac:dyDescent="0.25">
      <c r="A127" s="110">
        <f t="shared" si="12"/>
        <v>86000</v>
      </c>
      <c r="B127" s="64"/>
      <c r="C127" s="78"/>
      <c r="D127" s="72"/>
      <c r="E127" s="73">
        <f t="shared" si="7"/>
        <v>9246.4351083076599</v>
      </c>
      <c r="F127" s="74">
        <f t="shared" si="11"/>
        <v>0</v>
      </c>
      <c r="G127" s="75">
        <f t="shared" si="8"/>
        <v>0</v>
      </c>
      <c r="H127" s="76">
        <f t="shared" si="9"/>
        <v>81000</v>
      </c>
      <c r="I127" s="76">
        <f t="shared" si="10"/>
        <v>91000</v>
      </c>
      <c r="S127" s="77"/>
      <c r="T127" s="77"/>
      <c r="U127" s="77"/>
      <c r="V127" s="77"/>
      <c r="W127" s="77"/>
      <c r="X127" s="77"/>
    </row>
    <row r="128" spans="1:24" x14ac:dyDescent="0.25">
      <c r="A128" s="110">
        <f t="shared" si="12"/>
        <v>87000</v>
      </c>
      <c r="B128" s="64"/>
      <c r="C128" s="78"/>
      <c r="D128" s="72"/>
      <c r="E128" s="73">
        <f t="shared" si="7"/>
        <v>9103.0824191306074</v>
      </c>
      <c r="F128" s="74">
        <f t="shared" si="11"/>
        <v>0</v>
      </c>
      <c r="G128" s="75">
        <f t="shared" si="8"/>
        <v>0</v>
      </c>
      <c r="H128" s="76">
        <f t="shared" si="9"/>
        <v>82000</v>
      </c>
      <c r="I128" s="76">
        <f t="shared" si="10"/>
        <v>92000</v>
      </c>
      <c r="S128" s="77"/>
      <c r="T128" s="77"/>
      <c r="U128" s="77"/>
      <c r="V128" s="77"/>
      <c r="W128" s="77"/>
      <c r="X128" s="77"/>
    </row>
    <row r="129" spans="1:24" x14ac:dyDescent="0.25">
      <c r="A129" s="110">
        <f t="shared" si="12"/>
        <v>88000</v>
      </c>
      <c r="B129" s="64"/>
      <c r="C129" s="78"/>
      <c r="D129" s="72"/>
      <c r="E129" s="73">
        <f t="shared" si="7"/>
        <v>8961.9522074006582</v>
      </c>
      <c r="F129" s="74">
        <f t="shared" si="11"/>
        <v>0</v>
      </c>
      <c r="G129" s="75">
        <f t="shared" si="8"/>
        <v>0</v>
      </c>
      <c r="H129" s="76">
        <f t="shared" si="9"/>
        <v>83000</v>
      </c>
      <c r="I129" s="76">
        <f t="shared" si="10"/>
        <v>93000</v>
      </c>
      <c r="S129" s="77"/>
      <c r="T129" s="77"/>
      <c r="U129" s="77"/>
      <c r="V129" s="77"/>
      <c r="W129" s="77"/>
      <c r="X129" s="77"/>
    </row>
    <row r="130" spans="1:24" x14ac:dyDescent="0.25">
      <c r="A130" s="110">
        <f t="shared" si="12"/>
        <v>89000</v>
      </c>
      <c r="B130" s="64"/>
      <c r="C130" s="78"/>
      <c r="D130" s="72"/>
      <c r="E130" s="73">
        <f t="shared" si="7"/>
        <v>8823.0100167987021</v>
      </c>
      <c r="F130" s="74">
        <f t="shared" si="11"/>
        <v>0</v>
      </c>
      <c r="G130" s="75">
        <f t="shared" si="8"/>
        <v>0</v>
      </c>
      <c r="H130" s="76">
        <f t="shared" si="9"/>
        <v>84000</v>
      </c>
      <c r="I130" s="76">
        <f t="shared" si="10"/>
        <v>94000</v>
      </c>
      <c r="S130" s="77"/>
      <c r="T130" s="77"/>
      <c r="U130" s="77"/>
      <c r="V130" s="77"/>
      <c r="W130" s="77"/>
      <c r="X130" s="77"/>
    </row>
    <row r="131" spans="1:24" x14ac:dyDescent="0.25">
      <c r="A131" s="110">
        <f t="shared" si="12"/>
        <v>90000</v>
      </c>
      <c r="B131" s="64"/>
      <c r="C131" s="78"/>
      <c r="D131" s="72"/>
      <c r="E131" s="73">
        <f t="shared" si="7"/>
        <v>8686.221925201351</v>
      </c>
      <c r="F131" s="74">
        <f t="shared" si="11"/>
        <v>0</v>
      </c>
      <c r="G131" s="75">
        <f t="shared" si="8"/>
        <v>0</v>
      </c>
      <c r="H131" s="76">
        <f t="shared" si="9"/>
        <v>85000</v>
      </c>
      <c r="I131" s="76">
        <f t="shared" si="10"/>
        <v>95000</v>
      </c>
      <c r="S131" s="77"/>
      <c r="T131" s="77"/>
      <c r="U131" s="77"/>
      <c r="V131" s="77"/>
      <c r="W131" s="77"/>
      <c r="X131" s="77"/>
    </row>
    <row r="132" spans="1:24" x14ac:dyDescent="0.25">
      <c r="A132" s="110">
        <f t="shared" si="12"/>
        <v>91000</v>
      </c>
      <c r="B132" s="64"/>
      <c r="C132" s="78"/>
      <c r="D132" s="72"/>
      <c r="E132" s="73">
        <f t="shared" si="7"/>
        <v>8551.5545363989877</v>
      </c>
      <c r="F132" s="74">
        <f t="shared" si="11"/>
        <v>0</v>
      </c>
      <c r="G132" s="75">
        <f t="shared" si="8"/>
        <v>0</v>
      </c>
      <c r="H132" s="76">
        <f t="shared" si="9"/>
        <v>86000</v>
      </c>
      <c r="I132" s="76">
        <f t="shared" si="10"/>
        <v>96000</v>
      </c>
      <c r="S132" s="77"/>
      <c r="T132" s="77"/>
      <c r="U132" s="77"/>
      <c r="V132" s="77"/>
      <c r="W132" s="77"/>
      <c r="X132" s="77"/>
    </row>
    <row r="133" spans="1:24" x14ac:dyDescent="0.25">
      <c r="A133" s="110">
        <f t="shared" si="12"/>
        <v>92000</v>
      </c>
      <c r="B133" s="64"/>
      <c r="C133" s="78"/>
      <c r="D133" s="72"/>
      <c r="E133" s="73">
        <f t="shared" si="7"/>
        <v>8418.9749719422416</v>
      </c>
      <c r="F133" s="74">
        <f t="shared" si="11"/>
        <v>0</v>
      </c>
      <c r="G133" s="75">
        <f t="shared" si="8"/>
        <v>0</v>
      </c>
      <c r="H133" s="76">
        <f t="shared" si="9"/>
        <v>87000</v>
      </c>
      <c r="I133" s="76">
        <f t="shared" si="10"/>
        <v>97000</v>
      </c>
      <c r="S133" s="77"/>
      <c r="T133" s="77"/>
      <c r="U133" s="77"/>
      <c r="V133" s="77"/>
      <c r="W133" s="77"/>
      <c r="X133" s="77"/>
    </row>
    <row r="134" spans="1:24" x14ac:dyDescent="0.25">
      <c r="A134" s="110">
        <f t="shared" si="12"/>
        <v>93000</v>
      </c>
      <c r="B134" s="64"/>
      <c r="C134" s="78"/>
      <c r="D134" s="72"/>
      <c r="E134" s="73">
        <f t="shared" si="7"/>
        <v>8288.4508631148456</v>
      </c>
      <c r="F134" s="74">
        <f t="shared" si="11"/>
        <v>0</v>
      </c>
      <c r="G134" s="75">
        <f t="shared" si="8"/>
        <v>0</v>
      </c>
      <c r="H134" s="76">
        <f t="shared" si="9"/>
        <v>88000</v>
      </c>
      <c r="I134" s="76">
        <f t="shared" si="10"/>
        <v>98000</v>
      </c>
      <c r="S134" s="77"/>
      <c r="T134" s="77"/>
      <c r="U134" s="77"/>
      <c r="V134" s="77"/>
      <c r="W134" s="77"/>
      <c r="X134" s="77"/>
    </row>
    <row r="135" spans="1:24" x14ac:dyDescent="0.25">
      <c r="A135" s="110">
        <f t="shared" si="12"/>
        <v>94000</v>
      </c>
      <c r="B135" s="64"/>
      <c r="C135" s="78"/>
      <c r="D135" s="72"/>
      <c r="E135" s="73">
        <f t="shared" si="7"/>
        <v>8159.9503430309669</v>
      </c>
      <c r="F135" s="74">
        <f t="shared" si="11"/>
        <v>0</v>
      </c>
      <c r="G135" s="75">
        <f t="shared" si="8"/>
        <v>0</v>
      </c>
      <c r="H135" s="76">
        <f t="shared" si="9"/>
        <v>89000</v>
      </c>
      <c r="I135" s="76">
        <f t="shared" si="10"/>
        <v>99000</v>
      </c>
      <c r="S135" s="77"/>
      <c r="T135" s="77"/>
      <c r="U135" s="77"/>
      <c r="V135" s="77"/>
      <c r="W135" s="77"/>
      <c r="X135" s="77"/>
    </row>
    <row r="136" spans="1:24" x14ac:dyDescent="0.25">
      <c r="A136" s="110">
        <f t="shared" si="12"/>
        <v>95000</v>
      </c>
      <c r="B136" s="64"/>
      <c r="C136" s="78"/>
      <c r="D136" s="72"/>
      <c r="E136" s="73">
        <f t="shared" si="7"/>
        <v>8033.4420388550479</v>
      </c>
      <c r="F136" s="74">
        <f t="shared" si="11"/>
        <v>0</v>
      </c>
      <c r="G136" s="75">
        <f t="shared" si="8"/>
        <v>0</v>
      </c>
      <c r="H136" s="76">
        <f t="shared" si="9"/>
        <v>90000</v>
      </c>
      <c r="I136" s="76">
        <f t="shared" si="10"/>
        <v>100000</v>
      </c>
      <c r="S136" s="77"/>
      <c r="T136" s="77"/>
      <c r="U136" s="77"/>
      <c r="V136" s="77"/>
      <c r="W136" s="77"/>
      <c r="X136" s="77"/>
    </row>
    <row r="137" spans="1:24" x14ac:dyDescent="0.25">
      <c r="A137" s="110">
        <f t="shared" si="12"/>
        <v>96000</v>
      </c>
      <c r="B137" s="64"/>
      <c r="C137" s="78"/>
      <c r="D137" s="72"/>
      <c r="E137" s="73">
        <f t="shared" si="7"/>
        <v>7908.895064142258</v>
      </c>
      <c r="F137" s="74">
        <f t="shared" si="11"/>
        <v>0</v>
      </c>
      <c r="G137" s="75">
        <f t="shared" si="8"/>
        <v>0</v>
      </c>
      <c r="H137" s="76">
        <f t="shared" si="9"/>
        <v>91000</v>
      </c>
      <c r="I137" s="76">
        <f t="shared" si="10"/>
        <v>101000</v>
      </c>
      <c r="S137" s="77"/>
      <c r="T137" s="77"/>
      <c r="U137" s="77"/>
      <c r="V137" s="77"/>
      <c r="W137" s="77"/>
      <c r="X137" s="77"/>
    </row>
    <row r="138" spans="1:24" x14ac:dyDescent="0.25">
      <c r="A138" s="110">
        <f t="shared" si="12"/>
        <v>97000</v>
      </c>
      <c r="B138" s="64"/>
      <c r="C138" s="78"/>
      <c r="D138" s="72"/>
      <c r="E138" s="73">
        <f t="shared" si="7"/>
        <v>7786.2790112977127</v>
      </c>
      <c r="F138" s="74">
        <f t="shared" si="11"/>
        <v>0</v>
      </c>
      <c r="G138" s="75">
        <f t="shared" si="8"/>
        <v>0</v>
      </c>
      <c r="H138" s="76">
        <f t="shared" si="9"/>
        <v>92000</v>
      </c>
      <c r="I138" s="76">
        <f t="shared" si="10"/>
        <v>102000</v>
      </c>
      <c r="S138" s="77"/>
      <c r="T138" s="77"/>
      <c r="U138" s="77"/>
      <c r="V138" s="77"/>
      <c r="W138" s="77"/>
      <c r="X138" s="77"/>
    </row>
    <row r="139" spans="1:24" x14ac:dyDescent="0.25">
      <c r="A139" s="110">
        <f t="shared" si="12"/>
        <v>98000</v>
      </c>
      <c r="B139" s="64"/>
      <c r="C139" s="78"/>
      <c r="D139" s="72"/>
      <c r="E139" s="73">
        <f t="shared" si="7"/>
        <v>7665.5639441525927</v>
      </c>
      <c r="F139" s="74">
        <f t="shared" si="11"/>
        <v>0</v>
      </c>
      <c r="G139" s="75">
        <f t="shared" si="8"/>
        <v>0</v>
      </c>
      <c r="H139" s="76">
        <f t="shared" si="9"/>
        <v>93000</v>
      </c>
      <c r="I139" s="76">
        <f t="shared" si="10"/>
        <v>103000</v>
      </c>
      <c r="S139" s="77"/>
      <c r="T139" s="77"/>
      <c r="U139" s="77"/>
      <c r="V139" s="77"/>
      <c r="W139" s="77"/>
      <c r="X139" s="77"/>
    </row>
    <row r="140" spans="1:24" x14ac:dyDescent="0.25">
      <c r="A140" s="110">
        <f t="shared" si="12"/>
        <v>99000</v>
      </c>
      <c r="B140" s="64"/>
      <c r="C140" s="78"/>
      <c r="D140" s="72"/>
      <c r="E140" s="73">
        <f t="shared" si="7"/>
        <v>7546.7203906553532</v>
      </c>
      <c r="F140" s="74">
        <f t="shared" si="11"/>
        <v>0</v>
      </c>
      <c r="G140" s="75">
        <f t="shared" si="8"/>
        <v>0</v>
      </c>
      <c r="H140" s="76">
        <f t="shared" si="9"/>
        <v>94000</v>
      </c>
      <c r="I140" s="76">
        <f t="shared" si="10"/>
        <v>104000</v>
      </c>
      <c r="S140" s="77"/>
      <c r="T140" s="77"/>
      <c r="U140" s="77"/>
      <c r="V140" s="77"/>
      <c r="W140" s="77"/>
      <c r="X140" s="77"/>
    </row>
    <row r="141" spans="1:24" x14ac:dyDescent="0.25">
      <c r="A141" s="110">
        <f t="shared" si="12"/>
        <v>100000</v>
      </c>
      <c r="B141" s="64"/>
      <c r="C141" s="78"/>
      <c r="D141" s="72"/>
      <c r="E141" s="73">
        <f t="shared" si="7"/>
        <v>7429.7193356762591</v>
      </c>
      <c r="F141" s="74">
        <f t="shared" si="11"/>
        <v>0</v>
      </c>
      <c r="G141" s="75">
        <f t="shared" si="8"/>
        <v>0</v>
      </c>
      <c r="H141" s="76">
        <f t="shared" si="9"/>
        <v>95000</v>
      </c>
      <c r="I141" s="76">
        <f t="shared" si="10"/>
        <v>105000</v>
      </c>
      <c r="S141" s="77"/>
      <c r="T141" s="77"/>
      <c r="U141" s="77"/>
      <c r="V141" s="77"/>
      <c r="W141" s="77"/>
      <c r="X141" s="77"/>
    </row>
    <row r="142" spans="1:24" x14ac:dyDescent="0.25">
      <c r="A142" s="110">
        <f t="shared" si="12"/>
        <v>101000</v>
      </c>
      <c r="B142" s="64"/>
      <c r="C142" s="78"/>
      <c r="D142" s="72"/>
      <c r="E142" s="73">
        <f t="shared" si="7"/>
        <v>7314.5322139234668</v>
      </c>
      <c r="F142" s="74">
        <f t="shared" si="11"/>
        <v>0</v>
      </c>
      <c r="G142" s="75">
        <f t="shared" si="8"/>
        <v>0</v>
      </c>
      <c r="H142" s="76">
        <f t="shared" si="9"/>
        <v>96000</v>
      </c>
      <c r="I142" s="76">
        <f t="shared" si="10"/>
        <v>106000</v>
      </c>
      <c r="S142" s="77"/>
      <c r="T142" s="77"/>
      <c r="U142" s="77"/>
      <c r="V142" s="77"/>
      <c r="W142" s="77"/>
      <c r="X142" s="77"/>
    </row>
    <row r="143" spans="1:24" x14ac:dyDescent="0.25">
      <c r="A143" s="110">
        <f t="shared" si="12"/>
        <v>102000</v>
      </c>
      <c r="B143" s="64"/>
      <c r="D143" s="72"/>
      <c r="E143" s="73">
        <f t="shared" si="7"/>
        <v>7201.1309029689346</v>
      </c>
      <c r="F143" s="74">
        <f t="shared" si="11"/>
        <v>0</v>
      </c>
      <c r="G143" s="75">
        <f t="shared" si="8"/>
        <v>0</v>
      </c>
      <c r="H143" s="76">
        <f t="shared" si="9"/>
        <v>97000</v>
      </c>
      <c r="I143" s="76">
        <f t="shared" si="10"/>
        <v>107000</v>
      </c>
    </row>
    <row r="144" spans="1:24" x14ac:dyDescent="0.25">
      <c r="A144" s="110">
        <f t="shared" si="12"/>
        <v>103000</v>
      </c>
      <c r="B144" s="64"/>
      <c r="D144" s="72"/>
      <c r="E144" s="73">
        <f t="shared" si="7"/>
        <v>7089.4877163824567</v>
      </c>
      <c r="F144" s="74">
        <f t="shared" si="11"/>
        <v>0</v>
      </c>
      <c r="G144" s="75">
        <f t="shared" si="8"/>
        <v>0</v>
      </c>
      <c r="H144" s="76">
        <f t="shared" si="9"/>
        <v>98000</v>
      </c>
      <c r="I144" s="76">
        <f t="shared" si="10"/>
        <v>108000</v>
      </c>
    </row>
    <row r="145" spans="1:9" x14ac:dyDescent="0.25">
      <c r="A145" s="110">
        <f t="shared" si="12"/>
        <v>104000</v>
      </c>
      <c r="B145" s="64"/>
      <c r="D145" s="72"/>
      <c r="E145" s="73">
        <f t="shared" si="7"/>
        <v>6979.5753969721372</v>
      </c>
      <c r="F145" s="74">
        <f t="shared" si="11"/>
        <v>0</v>
      </c>
      <c r="G145" s="75">
        <f t="shared" si="8"/>
        <v>0</v>
      </c>
      <c r="H145" s="76">
        <f t="shared" si="9"/>
        <v>99000</v>
      </c>
      <c r="I145" s="76">
        <f t="shared" si="10"/>
        <v>109000</v>
      </c>
    </row>
    <row r="146" spans="1:9" x14ac:dyDescent="0.25">
      <c r="A146" s="110">
        <f t="shared" si="12"/>
        <v>105000</v>
      </c>
      <c r="B146" s="64"/>
      <c r="D146" s="72"/>
      <c r="E146" s="73">
        <f t="shared" si="7"/>
        <v>6871.3671101296777</v>
      </c>
      <c r="F146" s="74">
        <f t="shared" si="11"/>
        <v>0</v>
      </c>
      <c r="G146" s="75">
        <f t="shared" si="8"/>
        <v>0</v>
      </c>
      <c r="H146" s="76">
        <f t="shared" si="9"/>
        <v>100000</v>
      </c>
      <c r="I146" s="76">
        <f t="shared" si="10"/>
        <v>110000</v>
      </c>
    </row>
    <row r="147" spans="1:9" x14ac:dyDescent="0.25">
      <c r="A147" s="110">
        <f t="shared" si="12"/>
        <v>106000</v>
      </c>
      <c r="B147" s="64"/>
      <c r="D147" s="72"/>
      <c r="E147" s="73">
        <f t="shared" si="7"/>
        <v>6764.8364372788174</v>
      </c>
      <c r="F147" s="74">
        <f t="shared" si="11"/>
        <v>0</v>
      </c>
      <c r="G147" s="75">
        <f t="shared" si="8"/>
        <v>0</v>
      </c>
      <c r="H147" s="76">
        <f t="shared" si="9"/>
        <v>101000</v>
      </c>
      <c r="I147" s="76">
        <f t="shared" si="10"/>
        <v>111000</v>
      </c>
    </row>
    <row r="148" spans="1:9" x14ac:dyDescent="0.25">
      <c r="A148" s="110">
        <f t="shared" si="12"/>
        <v>107000</v>
      </c>
      <c r="B148" s="64"/>
      <c r="D148" s="72"/>
      <c r="E148" s="73">
        <f t="shared" si="7"/>
        <v>6659.9573694253568</v>
      </c>
      <c r="F148" s="74">
        <f t="shared" si="11"/>
        <v>0</v>
      </c>
      <c r="G148" s="75">
        <f t="shared" si="8"/>
        <v>0</v>
      </c>
      <c r="H148" s="76">
        <f t="shared" si="9"/>
        <v>102000</v>
      </c>
      <c r="I148" s="76">
        <f t="shared" si="10"/>
        <v>112000</v>
      </c>
    </row>
    <row r="149" spans="1:9" x14ac:dyDescent="0.25">
      <c r="A149" s="110">
        <f t="shared" si="12"/>
        <v>108000</v>
      </c>
      <c r="B149" s="64"/>
      <c r="D149" s="72"/>
      <c r="E149" s="73">
        <f t="shared" si="7"/>
        <v>6556.7043008071769</v>
      </c>
      <c r="F149" s="74">
        <f t="shared" si="11"/>
        <v>0</v>
      </c>
      <c r="G149" s="75">
        <f t="shared" si="8"/>
        <v>0</v>
      </c>
      <c r="H149" s="76">
        <f t="shared" si="9"/>
        <v>103000</v>
      </c>
      <c r="I149" s="76">
        <f t="shared" si="10"/>
        <v>113000</v>
      </c>
    </row>
    <row r="150" spans="1:9" x14ac:dyDescent="0.25">
      <c r="A150" s="110">
        <f t="shared" si="12"/>
        <v>109000</v>
      </c>
      <c r="B150" s="64"/>
      <c r="D150" s="72"/>
      <c r="E150" s="73">
        <f t="shared" si="7"/>
        <v>6455.0520226427025</v>
      </c>
      <c r="F150" s="74">
        <f t="shared" si="11"/>
        <v>0</v>
      </c>
      <c r="G150" s="75">
        <f t="shared" si="8"/>
        <v>0</v>
      </c>
      <c r="H150" s="76">
        <f t="shared" si="9"/>
        <v>104000</v>
      </c>
      <c r="I150" s="76">
        <f t="shared" si="10"/>
        <v>114000</v>
      </c>
    </row>
    <row r="151" spans="1:9" x14ac:dyDescent="0.25">
      <c r="A151" s="110">
        <f t="shared" si="12"/>
        <v>110000</v>
      </c>
      <c r="B151" s="64"/>
      <c r="D151" s="72"/>
      <c r="E151" s="73">
        <f t="shared" si="7"/>
        <v>6354.9757169762961</v>
      </c>
      <c r="F151" s="74">
        <f t="shared" si="11"/>
        <v>0</v>
      </c>
      <c r="G151" s="75">
        <f t="shared" si="8"/>
        <v>0</v>
      </c>
      <c r="H151" s="76">
        <f t="shared" si="9"/>
        <v>105000</v>
      </c>
      <c r="I151" s="76">
        <f t="shared" si="10"/>
        <v>115000</v>
      </c>
    </row>
    <row r="152" spans="1:9" x14ac:dyDescent="0.25">
      <c r="A152" s="110">
        <f t="shared" si="12"/>
        <v>111000</v>
      </c>
      <c r="B152" s="64"/>
      <c r="D152" s="72"/>
      <c r="E152" s="73">
        <f t="shared" si="7"/>
        <v>6256.4509506190543</v>
      </c>
      <c r="F152" s="74">
        <f t="shared" si="11"/>
        <v>0</v>
      </c>
      <c r="G152" s="75">
        <f t="shared" si="8"/>
        <v>0</v>
      </c>
      <c r="H152" s="76">
        <f t="shared" si="9"/>
        <v>106000</v>
      </c>
      <c r="I152" s="76">
        <f t="shared" si="10"/>
        <v>116000</v>
      </c>
    </row>
    <row r="153" spans="1:9" x14ac:dyDescent="0.25">
      <c r="A153" s="110">
        <f t="shared" si="12"/>
        <v>112000</v>
      </c>
      <c r="B153" s="64"/>
      <c r="D153" s="72"/>
      <c r="E153" s="73">
        <f t="shared" si="7"/>
        <v>6159.4536691835592</v>
      </c>
      <c r="F153" s="74">
        <f t="shared" si="11"/>
        <v>0</v>
      </c>
      <c r="G153" s="75">
        <f t="shared" si="8"/>
        <v>0</v>
      </c>
      <c r="H153" s="76">
        <f t="shared" si="9"/>
        <v>107000</v>
      </c>
      <c r="I153" s="76">
        <f t="shared" si="10"/>
        <v>117000</v>
      </c>
    </row>
    <row r="154" spans="1:9" x14ac:dyDescent="0.25">
      <c r="A154" s="110">
        <f t="shared" si="12"/>
        <v>113000</v>
      </c>
      <c r="B154" s="64"/>
      <c r="D154" s="72"/>
      <c r="E154" s="73">
        <f t="shared" si="7"/>
        <v>6063.9601912111029</v>
      </c>
      <c r="F154" s="74">
        <f t="shared" si="11"/>
        <v>0</v>
      </c>
      <c r="G154" s="75">
        <f t="shared" si="8"/>
        <v>0</v>
      </c>
      <c r="H154" s="76">
        <f t="shared" si="9"/>
        <v>108000</v>
      </c>
      <c r="I154" s="76">
        <f t="shared" si="10"/>
        <v>118000</v>
      </c>
    </row>
    <row r="155" spans="1:9" x14ac:dyDescent="0.25">
      <c r="A155" s="110">
        <f t="shared" si="12"/>
        <v>114000</v>
      </c>
      <c r="B155" s="64"/>
      <c r="D155" s="72"/>
      <c r="E155" s="73">
        <f t="shared" si="7"/>
        <v>5969.9472023899662</v>
      </c>
      <c r="F155" s="74">
        <f t="shared" si="11"/>
        <v>0</v>
      </c>
      <c r="G155" s="75">
        <f t="shared" si="8"/>
        <v>0</v>
      </c>
      <c r="H155" s="76">
        <f t="shared" si="9"/>
        <v>109000</v>
      </c>
      <c r="I155" s="76">
        <f t="shared" si="10"/>
        <v>119000</v>
      </c>
    </row>
    <row r="156" spans="1:9" x14ac:dyDescent="0.25">
      <c r="A156" s="110">
        <f t="shared" si="12"/>
        <v>115000</v>
      </c>
      <c r="B156" s="64"/>
      <c r="D156" s="72"/>
      <c r="E156" s="73">
        <f t="shared" si="7"/>
        <v>5877.3917498633282</v>
      </c>
      <c r="F156" s="74">
        <f t="shared" si="11"/>
        <v>0</v>
      </c>
      <c r="G156" s="75">
        <f t="shared" si="8"/>
        <v>0</v>
      </c>
      <c r="H156" s="76">
        <f t="shared" si="9"/>
        <v>110000</v>
      </c>
      <c r="I156" s="76">
        <f t="shared" si="10"/>
        <v>120000</v>
      </c>
    </row>
    <row r="157" spans="1:9" x14ac:dyDescent="0.25">
      <c r="A157" s="110">
        <f t="shared" si="12"/>
        <v>116000</v>
      </c>
      <c r="B157" s="64"/>
      <c r="D157" s="72"/>
      <c r="E157" s="73">
        <f t="shared" si="7"/>
        <v>5786.2712366254291</v>
      </c>
      <c r="F157" s="74">
        <f t="shared" si="11"/>
        <v>0</v>
      </c>
      <c r="G157" s="75">
        <f t="shared" si="8"/>
        <v>0</v>
      </c>
      <c r="H157" s="76">
        <f t="shared" si="9"/>
        <v>111000</v>
      </c>
      <c r="I157" s="76">
        <f t="shared" si="10"/>
        <v>121000</v>
      </c>
    </row>
    <row r="158" spans="1:9" x14ac:dyDescent="0.25">
      <c r="A158" s="110">
        <f t="shared" si="12"/>
        <v>117000</v>
      </c>
      <c r="B158" s="64"/>
      <c r="D158" s="72"/>
      <c r="E158" s="73">
        <f t="shared" si="7"/>
        <v>5696.5634160046129</v>
      </c>
      <c r="F158" s="74">
        <f t="shared" si="11"/>
        <v>0</v>
      </c>
      <c r="G158" s="75">
        <f t="shared" si="8"/>
        <v>0</v>
      </c>
      <c r="H158" s="76">
        <f t="shared" si="9"/>
        <v>112000</v>
      </c>
      <c r="I158" s="76">
        <f t="shared" si="10"/>
        <v>122000</v>
      </c>
    </row>
    <row r="159" spans="1:9" x14ac:dyDescent="0.25">
      <c r="A159" s="110">
        <f t="shared" si="12"/>
        <v>118000</v>
      </c>
      <c r="B159" s="64"/>
      <c r="D159" s="72"/>
      <c r="E159" s="73">
        <f t="shared" si="7"/>
        <v>5608.2463862318991</v>
      </c>
      <c r="F159" s="74">
        <f t="shared" si="11"/>
        <v>0</v>
      </c>
      <c r="G159" s="75">
        <f t="shared" si="8"/>
        <v>0</v>
      </c>
      <c r="H159" s="76">
        <f t="shared" si="9"/>
        <v>113000</v>
      </c>
      <c r="I159" s="76">
        <f t="shared" si="10"/>
        <v>123000</v>
      </c>
    </row>
    <row r="160" spans="1:9" x14ac:dyDescent="0.25">
      <c r="A160" s="110">
        <f t="shared" si="12"/>
        <v>119000</v>
      </c>
      <c r="B160" s="64"/>
      <c r="D160" s="72"/>
      <c r="E160" s="73">
        <f t="shared" ref="E160:E167" si="13">IF(A160&lt;=$C$21,$C$17*EXP(-A160/$C$19),$C$18*EXP(-(A160-$C$21)/$C$20))</f>
        <v>5521.298585093763</v>
      </c>
      <c r="F160" s="74">
        <f t="shared" si="11"/>
        <v>0</v>
      </c>
      <c r="G160" s="75">
        <f t="shared" ref="G160:G167" si="14">IF(A160&lt;=$C$21,($C$5-$C$8)*(F160/$C$12)^(1/$C$11)+$C$8, ($C$28-$C$8)*(F160/$C$29)^(1/$C$11)+$C$8)</f>
        <v>0</v>
      </c>
      <c r="H160" s="76">
        <f t="shared" ref="H160:H167" si="15">A160-$C$6/2</f>
        <v>114000</v>
      </c>
      <c r="I160" s="76">
        <f t="shared" ref="I160:I167" si="16">A160+$C$6/2</f>
        <v>124000</v>
      </c>
    </row>
    <row r="161" spans="1:9" x14ac:dyDescent="0.25">
      <c r="A161" s="110">
        <f t="shared" si="12"/>
        <v>120000</v>
      </c>
      <c r="B161" s="64"/>
      <c r="D161" s="72"/>
      <c r="E161" s="73">
        <f t="shared" si="13"/>
        <v>5435.6987846678121</v>
      </c>
      <c r="F161" s="74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5">
        <f t="shared" si="14"/>
        <v>0</v>
      </c>
      <c r="H161" s="76">
        <f t="shared" si="15"/>
        <v>115000</v>
      </c>
      <c r="I161" s="76">
        <f t="shared" si="16"/>
        <v>125000</v>
      </c>
    </row>
    <row r="162" spans="1:9" x14ac:dyDescent="0.25">
      <c r="A162" s="110">
        <f t="shared" si="12"/>
        <v>121000</v>
      </c>
      <c r="B162" s="64"/>
      <c r="D162" s="72"/>
      <c r="E162" s="73">
        <f t="shared" si="13"/>
        <v>5351.426086140089</v>
      </c>
      <c r="F162" s="74">
        <f t="shared" si="17"/>
        <v>0</v>
      </c>
      <c r="G162" s="75">
        <f t="shared" si="14"/>
        <v>0</v>
      </c>
      <c r="H162" s="76">
        <f t="shared" si="15"/>
        <v>116000</v>
      </c>
      <c r="I162" s="76">
        <f t="shared" si="16"/>
        <v>126000</v>
      </c>
    </row>
    <row r="163" spans="1:9" x14ac:dyDescent="0.25">
      <c r="A163" s="110">
        <f t="shared" si="12"/>
        <v>122000</v>
      </c>
      <c r="B163" s="64"/>
      <c r="D163" s="72"/>
      <c r="E163" s="73">
        <f t="shared" si="13"/>
        <v>5268.4599147027166</v>
      </c>
      <c r="F163" s="74">
        <f t="shared" si="17"/>
        <v>0</v>
      </c>
      <c r="G163" s="75">
        <f t="shared" si="14"/>
        <v>0</v>
      </c>
      <c r="H163" s="76">
        <f t="shared" si="15"/>
        <v>117000</v>
      </c>
      <c r="I163" s="76">
        <f t="shared" si="16"/>
        <v>127000</v>
      </c>
    </row>
    <row r="164" spans="1:9" x14ac:dyDescent="0.25">
      <c r="A164" s="110">
        <f t="shared" si="12"/>
        <v>123000</v>
      </c>
      <c r="B164" s="64"/>
      <c r="D164" s="72"/>
      <c r="E164" s="73">
        <f t="shared" si="13"/>
        <v>5186.7800145306419</v>
      </c>
      <c r="F164" s="74">
        <f t="shared" si="17"/>
        <v>0</v>
      </c>
      <c r="G164" s="75">
        <f t="shared" si="14"/>
        <v>0</v>
      </c>
      <c r="H164" s="76">
        <f t="shared" si="15"/>
        <v>118000</v>
      </c>
      <c r="I164" s="76">
        <f t="shared" si="16"/>
        <v>128000</v>
      </c>
    </row>
    <row r="165" spans="1:9" x14ac:dyDescent="0.25">
      <c r="A165" s="110">
        <f t="shared" si="12"/>
        <v>124000</v>
      </c>
      <c r="B165" s="64"/>
      <c r="D165" s="72"/>
      <c r="E165" s="73">
        <f t="shared" si="13"/>
        <v>5106.3664438362775</v>
      </c>
      <c r="F165" s="74">
        <f t="shared" si="17"/>
        <v>0</v>
      </c>
      <c r="G165" s="75">
        <f t="shared" si="14"/>
        <v>0</v>
      </c>
      <c r="H165" s="76">
        <f t="shared" si="15"/>
        <v>119000</v>
      </c>
      <c r="I165" s="76">
        <f t="shared" si="16"/>
        <v>129000</v>
      </c>
    </row>
    <row r="166" spans="1:9" x14ac:dyDescent="0.25">
      <c r="A166" s="110">
        <f t="shared" si="12"/>
        <v>125000</v>
      </c>
      <c r="B166" s="64"/>
      <c r="D166" s="72"/>
      <c r="E166" s="73">
        <f t="shared" si="13"/>
        <v>5027.1995700007928</v>
      </c>
      <c r="F166" s="74">
        <f t="shared" si="17"/>
        <v>0</v>
      </c>
      <c r="G166" s="75">
        <f t="shared" si="14"/>
        <v>0</v>
      </c>
      <c r="H166" s="76">
        <f t="shared" si="15"/>
        <v>120000</v>
      </c>
      <c r="I166" s="76">
        <f t="shared" si="16"/>
        <v>130000</v>
      </c>
    </row>
    <row r="167" spans="1:9" ht="15.75" thickBot="1" x14ac:dyDescent="0.3">
      <c r="A167" s="111">
        <f t="shared" si="12"/>
        <v>126000</v>
      </c>
      <c r="B167" s="80"/>
      <c r="C167" s="27"/>
      <c r="D167" s="81"/>
      <c r="E167" s="82">
        <f t="shared" si="13"/>
        <v>4949.2600647809013</v>
      </c>
      <c r="F167" s="83">
        <f t="shared" si="17"/>
        <v>0</v>
      </c>
      <c r="G167" s="84">
        <f t="shared" si="14"/>
        <v>0</v>
      </c>
      <c r="H167" s="85">
        <f t="shared" si="15"/>
        <v>121000</v>
      </c>
      <c r="I167" s="85">
        <f t="shared" si="16"/>
        <v>131000</v>
      </c>
    </row>
    <row r="168" spans="1:9" x14ac:dyDescent="0.25">
      <c r="B168" s="66"/>
      <c r="C168" s="66"/>
      <c r="D168" s="66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K26" sqref="K26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68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18.5</v>
      </c>
      <c r="D5" s="17" t="s">
        <v>13</v>
      </c>
      <c r="F5" s="113">
        <v>22000</v>
      </c>
      <c r="G5" s="114">
        <v>12.5</v>
      </c>
      <c r="H5" s="108">
        <v>22000</v>
      </c>
      <c r="I5" s="106">
        <v>8</v>
      </c>
      <c r="Q5" s="13"/>
    </row>
    <row r="6" spans="1:17" x14ac:dyDescent="0.25">
      <c r="A6" s="20" t="s">
        <v>21</v>
      </c>
      <c r="B6" s="15" t="s">
        <v>22</v>
      </c>
      <c r="C6" s="16">
        <v>13000</v>
      </c>
      <c r="D6" s="17" t="s">
        <v>7</v>
      </c>
      <c r="F6" s="44">
        <v>40000</v>
      </c>
      <c r="G6" s="19">
        <v>5.5</v>
      </c>
      <c r="H6" s="18">
        <v>40000</v>
      </c>
      <c r="I6" s="107">
        <v>2.4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2.2999999999999998</v>
      </c>
      <c r="D7" s="17" t="s">
        <v>7</v>
      </c>
      <c r="F7" s="44">
        <v>57000</v>
      </c>
      <c r="G7" s="19">
        <v>2</v>
      </c>
      <c r="H7" s="18">
        <v>57000</v>
      </c>
      <c r="I7" s="107">
        <v>0.4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6">
        <v>0</v>
      </c>
      <c r="D8" s="97" t="s">
        <v>13</v>
      </c>
      <c r="F8" s="44">
        <v>67000</v>
      </c>
      <c r="G8" s="19">
        <v>1</v>
      </c>
      <c r="H8" s="18">
        <v>67000</v>
      </c>
      <c r="I8" s="107">
        <v>0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/>
      <c r="G9" s="19"/>
      <c r="H9" s="18"/>
      <c r="I9" s="107"/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/>
      <c r="G10" s="19"/>
      <c r="H10" s="18"/>
      <c r="I10" s="107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0.21</v>
      </c>
      <c r="D11" s="30"/>
      <c r="F11" s="44"/>
      <c r="G11" s="19"/>
      <c r="H11" s="18"/>
      <c r="I11" s="107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140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130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1.0769230769230769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69000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2">
        <f>Overview!D19</f>
        <v>26755.447127446419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2">
        <f>Overview!D20</f>
        <v>19000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2">
        <f>Overview!D21</f>
        <v>64000</v>
      </c>
      <c r="D20" s="23" t="s">
        <v>7</v>
      </c>
      <c r="F20" s="18"/>
      <c r="G20" s="19"/>
      <c r="H20" s="18"/>
      <c r="I20" s="35"/>
    </row>
    <row r="21" spans="1:24" x14ac:dyDescent="0.25">
      <c r="A21" s="54" t="s">
        <v>57</v>
      </c>
      <c r="B21" s="15" t="s">
        <v>25</v>
      </c>
      <c r="C21" s="25">
        <f>Overview!D22</f>
        <v>18000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89" t="s">
        <v>28</v>
      </c>
      <c r="B22" s="38" t="s">
        <v>29</v>
      </c>
      <c r="C22" s="90">
        <f>Overview!D23</f>
        <v>6.5</v>
      </c>
      <c r="D22" s="91" t="s">
        <v>7</v>
      </c>
      <c r="F22" s="45"/>
      <c r="G22" s="46"/>
      <c r="H22" s="45"/>
      <c r="I22" s="47"/>
      <c r="J22" s="21"/>
    </row>
    <row r="23" spans="1:24" ht="15.75" thickBot="1" x14ac:dyDescent="0.3">
      <c r="A23" s="87"/>
      <c r="B23" s="60"/>
      <c r="C23" s="88"/>
      <c r="D23" s="103"/>
      <c r="F23" s="116"/>
      <c r="G23" s="116"/>
      <c r="H23" s="116"/>
      <c r="I23" s="116"/>
      <c r="J23" s="116"/>
      <c r="S23" s="48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6"/>
      <c r="V24" s="43"/>
      <c r="W24" s="43"/>
      <c r="X24" s="43"/>
    </row>
    <row r="25" spans="1:24" x14ac:dyDescent="0.25">
      <c r="A25" s="93" t="s">
        <v>64</v>
      </c>
      <c r="B25" s="94" t="s">
        <v>54</v>
      </c>
      <c r="C25" s="50">
        <f>$C$11*$C$19/C$14/$C$17</f>
        <v>5.369565217391304E-2</v>
      </c>
      <c r="D25" s="30"/>
      <c r="F25" s="141"/>
      <c r="G25" s="142"/>
      <c r="H25" s="142"/>
      <c r="I25" s="143"/>
      <c r="J25" s="116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2">
        <f>C29/C13</f>
        <v>0.98562065255276099</v>
      </c>
      <c r="D26" s="53" t="s">
        <v>34</v>
      </c>
      <c r="F26" s="144"/>
      <c r="G26" s="145"/>
      <c r="H26" s="145"/>
      <c r="I26" s="146"/>
      <c r="J26" s="116"/>
      <c r="V26" s="43"/>
      <c r="W26" s="43"/>
      <c r="X26" s="43"/>
    </row>
    <row r="27" spans="1:24" x14ac:dyDescent="0.25">
      <c r="A27" s="95" t="s">
        <v>63</v>
      </c>
      <c r="B27" s="86" t="s">
        <v>59</v>
      </c>
      <c r="C27" s="52">
        <f>C11*C20/C26/C18</f>
        <v>0.5096561398139301</v>
      </c>
      <c r="D27" s="53"/>
      <c r="F27" s="144"/>
      <c r="G27" s="145"/>
      <c r="H27" s="145"/>
      <c r="I27" s="146"/>
      <c r="J27" s="49"/>
      <c r="V27" s="43"/>
      <c r="W27" s="43"/>
      <c r="X27" s="43"/>
    </row>
    <row r="28" spans="1:24" x14ac:dyDescent="0.25">
      <c r="A28" s="54" t="s">
        <v>49</v>
      </c>
      <c r="B28" s="15" t="s">
        <v>60</v>
      </c>
      <c r="C28" s="55">
        <f>($C$5-$C$8)*(C29/C12)^(1/$C$11)+$C$8</f>
        <v>12.132714398984406</v>
      </c>
      <c r="D28" s="17" t="s">
        <v>13</v>
      </c>
      <c r="E28" s="21"/>
      <c r="F28" s="144"/>
      <c r="G28" s="145"/>
      <c r="H28" s="145"/>
      <c r="I28" s="146"/>
      <c r="J28" s="51"/>
      <c r="P28" s="21"/>
      <c r="Q28" s="21"/>
      <c r="V28" s="43"/>
      <c r="W28" s="43"/>
      <c r="X28" s="43"/>
    </row>
    <row r="29" spans="1:24" ht="15.75" thickBot="1" x14ac:dyDescent="0.3">
      <c r="A29" s="56" t="s">
        <v>50</v>
      </c>
      <c r="B29" s="57" t="s">
        <v>44</v>
      </c>
      <c r="C29" s="58">
        <f>C12*(1-C25*(EXP(C21/C19)-1))</f>
        <v>128.13068483185893</v>
      </c>
      <c r="D29" s="26"/>
      <c r="E29" s="21"/>
      <c r="F29" s="147"/>
      <c r="G29" s="148"/>
      <c r="H29" s="148"/>
      <c r="I29" s="149"/>
      <c r="J29" s="51"/>
      <c r="P29" s="21"/>
      <c r="Q29" s="21"/>
      <c r="V29" s="43"/>
      <c r="W29" s="43"/>
      <c r="X29" s="43"/>
    </row>
    <row r="30" spans="1:24" ht="15.75" thickBot="1" x14ac:dyDescent="0.3">
      <c r="A30" s="59"/>
      <c r="B30" s="60"/>
      <c r="C30" s="61"/>
      <c r="D30" s="62"/>
      <c r="E30" s="21"/>
      <c r="F30" s="21"/>
      <c r="H30" s="21"/>
      <c r="I30" s="21"/>
    </row>
    <row r="31" spans="1:24" ht="15.75" thickBot="1" x14ac:dyDescent="0.3">
      <c r="A31" s="98" t="s">
        <v>38</v>
      </c>
      <c r="B31" s="99" t="s">
        <v>46</v>
      </c>
      <c r="C31" s="100"/>
      <c r="D31" s="101"/>
      <c r="E31" s="102" t="s">
        <v>39</v>
      </c>
      <c r="F31" s="102" t="s">
        <v>45</v>
      </c>
      <c r="G31" s="102" t="s">
        <v>40</v>
      </c>
      <c r="H31" s="102" t="s">
        <v>41</v>
      </c>
      <c r="I31" s="102" t="s">
        <v>42</v>
      </c>
      <c r="R31" s="43"/>
      <c r="S31" s="63"/>
      <c r="T31" s="63"/>
      <c r="U31" s="63"/>
      <c r="V31" s="63"/>
      <c r="W31" s="63"/>
      <c r="X31" s="63"/>
    </row>
    <row r="32" spans="1:24" x14ac:dyDescent="0.25">
      <c r="A32" s="109">
        <f>A33-$C$4-9000</f>
        <v>-18000</v>
      </c>
      <c r="B32" s="65"/>
      <c r="C32" s="66"/>
      <c r="D32" s="67"/>
      <c r="E32" s="68">
        <f t="shared" ref="E32:E95" si="0">IF(A32&lt;=$C$21,$C$17*EXP(-A32/$C$19),$C$18*EXP(-(A32-$C$21)/$C$20))</f>
        <v>177945.07328999354</v>
      </c>
      <c r="F32" s="69">
        <f>IF(A32&lt;=$C$21,IF($C$12*(1-$C$25*(EXP(A32/$C$19)-1))&gt;0,$C$12*(1-$C$25*(EXP(A32/$C$19)-1)),0),IF($C$29*(1-$C$27*(EXP((A32-$C$21)/$C$20)-1))&gt;0,$C$29*(1-$C$27*(EXP((A32-$C$21)/$C$20)-1)),0))</f>
        <v>144.602446875655</v>
      </c>
      <c r="G32" s="70">
        <f t="shared" ref="G32:G95" si="1">IF(A32&lt;=$C$21,($C$5-$C$8)*(F32/$C$12)^(1/$C$11)+$C$8, ($C$28-$C$8)*(F32/$C$29)^(1/$C$11)+$C$8)</f>
        <v>21.580678324588053</v>
      </c>
      <c r="H32" s="71">
        <f t="shared" ref="H32:H95" si="2">A32-$C$6/2</f>
        <v>-24500</v>
      </c>
      <c r="I32" s="71">
        <f t="shared" ref="I32:I95" si="3">A32+$C$6/2</f>
        <v>-11500</v>
      </c>
      <c r="R32" s="43"/>
      <c r="S32" s="63"/>
      <c r="T32" s="63"/>
      <c r="U32" s="63"/>
      <c r="V32" s="63"/>
      <c r="W32" s="63"/>
      <c r="X32" s="63"/>
    </row>
    <row r="33" spans="1:37" x14ac:dyDescent="0.25">
      <c r="A33" s="110">
        <f t="shared" ref="A33:A40" si="4">A34-$C$4</f>
        <v>-8000</v>
      </c>
      <c r="B33" s="64"/>
      <c r="D33" s="72"/>
      <c r="E33" s="73">
        <f t="shared" si="0"/>
        <v>105125.94800923484</v>
      </c>
      <c r="F33" s="74">
        <f t="shared" ref="F33:F96" si="5">IF(A33&lt;=$C$21,IF($C$12*(1-$C$25*(EXP(A33/$C$19)-1))&gt;0,$C$12*(1-$C$25*(EXP(A33/$C$19)-1)),0),IF($C$29*(1-$C$27*(EXP((A33-$C$21)/$C$20)-1))&gt;0,$C$29*(1-$C$27*(EXP((A33-$C$21)/$C$20)-1)),0))</f>
        <v>142.58330975909095</v>
      </c>
      <c r="G33" s="75">
        <f t="shared" si="1"/>
        <v>20.182937534019771</v>
      </c>
      <c r="H33" s="76">
        <f t="shared" si="2"/>
        <v>-14500</v>
      </c>
      <c r="I33" s="76">
        <f t="shared" si="3"/>
        <v>-1500</v>
      </c>
      <c r="R33" s="43"/>
      <c r="S33" s="63"/>
      <c r="T33" s="63"/>
      <c r="U33" s="63"/>
      <c r="V33" s="63"/>
      <c r="W33" s="63"/>
      <c r="X33" s="63"/>
    </row>
    <row r="34" spans="1:37" x14ac:dyDescent="0.25">
      <c r="A34" s="110">
        <f t="shared" si="4"/>
        <v>-7000</v>
      </c>
      <c r="B34" s="64"/>
      <c r="D34" s="72"/>
      <c r="E34" s="73">
        <f t="shared" si="0"/>
        <v>99736.08599103638</v>
      </c>
      <c r="F34" s="74">
        <f t="shared" si="5"/>
        <v>142.31666586133599</v>
      </c>
      <c r="G34" s="75">
        <f t="shared" si="1"/>
        <v>20.003835578110007</v>
      </c>
      <c r="H34" s="76">
        <f t="shared" si="2"/>
        <v>-13500</v>
      </c>
      <c r="I34" s="76">
        <f t="shared" si="3"/>
        <v>-500</v>
      </c>
      <c r="R34" s="43"/>
      <c r="S34" s="63"/>
      <c r="T34" s="63"/>
      <c r="U34" s="63"/>
      <c r="V34" s="63"/>
      <c r="W34" s="63"/>
      <c r="X34" s="63"/>
    </row>
    <row r="35" spans="1:37" x14ac:dyDescent="0.25">
      <c r="A35" s="110">
        <f t="shared" si="4"/>
        <v>-6000</v>
      </c>
      <c r="B35" s="64"/>
      <c r="D35" s="72"/>
      <c r="E35" s="73">
        <f t="shared" si="0"/>
        <v>94622.565001150608</v>
      </c>
      <c r="F35" s="74">
        <f t="shared" si="5"/>
        <v>142.03561219601681</v>
      </c>
      <c r="G35" s="75">
        <f t="shared" si="1"/>
        <v>19.816416332926885</v>
      </c>
      <c r="H35" s="76">
        <f t="shared" si="2"/>
        <v>-12500</v>
      </c>
      <c r="I35" s="76">
        <f t="shared" si="3"/>
        <v>500</v>
      </c>
      <c r="R35" s="43"/>
      <c r="S35" s="63"/>
      <c r="T35" s="63"/>
      <c r="U35" s="63"/>
      <c r="V35" s="63"/>
      <c r="W35" s="63"/>
      <c r="X35" s="63"/>
    </row>
    <row r="36" spans="1:37" x14ac:dyDescent="0.25">
      <c r="A36" s="110">
        <f t="shared" si="4"/>
        <v>-5000</v>
      </c>
      <c r="B36" s="64"/>
      <c r="D36" s="72"/>
      <c r="E36" s="73">
        <f t="shared" si="0"/>
        <v>89771.216891363132</v>
      </c>
      <c r="F36" s="74">
        <f t="shared" si="5"/>
        <v>141.73937004138884</v>
      </c>
      <c r="G36" s="75">
        <f t="shared" si="1"/>
        <v>19.620373219469649</v>
      </c>
      <c r="H36" s="76">
        <f t="shared" si="2"/>
        <v>-11500</v>
      </c>
      <c r="I36" s="76">
        <f t="shared" si="3"/>
        <v>1500</v>
      </c>
      <c r="R36" s="43"/>
      <c r="S36" s="63"/>
      <c r="T36" s="63"/>
      <c r="U36" s="63"/>
      <c r="V36" s="63"/>
      <c r="W36" s="63"/>
      <c r="X36" s="63"/>
    </row>
    <row r="37" spans="1:37" x14ac:dyDescent="0.25">
      <c r="A37" s="110">
        <f t="shared" si="4"/>
        <v>-4000</v>
      </c>
      <c r="B37" s="64"/>
      <c r="D37" s="72"/>
      <c r="E37" s="73">
        <f t="shared" si="0"/>
        <v>85168.599921785761</v>
      </c>
      <c r="F37" s="74">
        <f t="shared" si="5"/>
        <v>141.42711859261667</v>
      </c>
      <c r="G37" s="75">
        <f t="shared" si="1"/>
        <v>19.415397577315687</v>
      </c>
      <c r="H37" s="76">
        <f t="shared" si="2"/>
        <v>-10500</v>
      </c>
      <c r="I37" s="76">
        <f t="shared" si="3"/>
        <v>2500</v>
      </c>
      <c r="R37" s="43"/>
      <c r="S37" s="63"/>
      <c r="T37" s="63"/>
      <c r="U37" s="63"/>
      <c r="V37" s="63"/>
      <c r="W37" s="63"/>
      <c r="X37" s="63"/>
    </row>
    <row r="38" spans="1:37" x14ac:dyDescent="0.25">
      <c r="A38" s="110">
        <f t="shared" si="4"/>
        <v>-3000</v>
      </c>
      <c r="B38" s="64"/>
      <c r="D38" s="72"/>
      <c r="E38" s="73">
        <f t="shared" si="0"/>
        <v>80801.961517523756</v>
      </c>
      <c r="F38" s="74">
        <f t="shared" si="5"/>
        <v>141.09799268755177</v>
      </c>
      <c r="G38" s="75">
        <f t="shared" si="1"/>
        <v>19.201179932928525</v>
      </c>
      <c r="H38" s="76">
        <f t="shared" si="2"/>
        <v>-9500</v>
      </c>
      <c r="I38" s="76">
        <f t="shared" si="3"/>
        <v>3500</v>
      </c>
      <c r="R38" s="43"/>
      <c r="S38" s="63"/>
      <c r="T38" s="63"/>
      <c r="U38" s="63"/>
      <c r="V38" s="63"/>
      <c r="W38" s="63"/>
      <c r="X38" s="63"/>
    </row>
    <row r="39" spans="1:37" x14ac:dyDescent="0.25">
      <c r="A39" s="110">
        <f t="shared" si="4"/>
        <v>-2000</v>
      </c>
      <c r="B39" s="64"/>
      <c r="D39" s="72"/>
      <c r="E39" s="73">
        <f t="shared" si="0"/>
        <v>76659.202934828485</v>
      </c>
      <c r="F39" s="74">
        <f t="shared" si="5"/>
        <v>140.75108040960802</v>
      </c>
      <c r="G39" s="75">
        <f t="shared" si="1"/>
        <v>18.977411452769903</v>
      </c>
      <c r="H39" s="76">
        <f t="shared" si="2"/>
        <v>-8500</v>
      </c>
      <c r="I39" s="76">
        <f t="shared" si="3"/>
        <v>4500</v>
      </c>
      <c r="R39" s="43"/>
      <c r="S39" s="63"/>
      <c r="T39" s="63"/>
      <c r="U39" s="63"/>
      <c r="V39" s="63"/>
      <c r="W39" s="63"/>
      <c r="X39" s="63"/>
    </row>
    <row r="40" spans="1:37" x14ac:dyDescent="0.25">
      <c r="A40" s="110">
        <f t="shared" si="4"/>
        <v>-1000</v>
      </c>
      <c r="B40" s="64"/>
      <c r="D40" s="72"/>
      <c r="E40" s="73">
        <f t="shared" si="0"/>
        <v>72728.845738834367</v>
      </c>
      <c r="F40" s="74">
        <f t="shared" si="5"/>
        <v>140.38542056109381</v>
      </c>
      <c r="G40" s="75">
        <f t="shared" si="1"/>
        <v>18.74378559820801</v>
      </c>
      <c r="H40" s="76">
        <f t="shared" si="2"/>
        <v>-7500</v>
      </c>
      <c r="I40" s="76">
        <f t="shared" si="3"/>
        <v>5500</v>
      </c>
      <c r="R40" s="43"/>
      <c r="S40" s="63"/>
      <c r="T40" s="63"/>
      <c r="U40" s="63"/>
      <c r="V40" s="63"/>
      <c r="W40" s="63"/>
      <c r="X40" s="63"/>
    </row>
    <row r="41" spans="1:37" x14ac:dyDescent="0.25">
      <c r="A41" s="110">
        <v>0</v>
      </c>
      <c r="B41" s="64"/>
      <c r="D41" s="72"/>
      <c r="E41" s="73">
        <f t="shared" si="0"/>
        <v>69000</v>
      </c>
      <c r="F41" s="74">
        <f t="shared" si="5"/>
        <v>140</v>
      </c>
      <c r="G41" s="75">
        <f t="shared" si="1"/>
        <v>18.5</v>
      </c>
      <c r="H41" s="76">
        <f t="shared" si="2"/>
        <v>-6500</v>
      </c>
      <c r="I41" s="76">
        <f t="shared" si="3"/>
        <v>6500</v>
      </c>
      <c r="T41" s="77"/>
      <c r="U41" s="77"/>
      <c r="V41" s="77"/>
      <c r="W41" s="77"/>
      <c r="X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</row>
    <row r="42" spans="1:37" x14ac:dyDescent="0.25">
      <c r="A42" s="110">
        <f>A41+$C$4</f>
        <v>1000</v>
      </c>
      <c r="B42" s="64"/>
      <c r="D42" s="72"/>
      <c r="E42" s="73">
        <f t="shared" si="0"/>
        <v>65462.334121134169</v>
      </c>
      <c r="F42" s="74">
        <f t="shared" si="5"/>
        <v>139.59375083286423</v>
      </c>
      <c r="G42" s="75">
        <f t="shared" si="1"/>
        <v>18.245758570806835</v>
      </c>
      <c r="H42" s="76">
        <f t="shared" si="2"/>
        <v>-5500</v>
      </c>
      <c r="I42" s="76">
        <f t="shared" si="3"/>
        <v>7500</v>
      </c>
      <c r="T42" s="77"/>
      <c r="U42" s="77"/>
      <c r="V42" s="77"/>
      <c r="W42" s="77"/>
      <c r="X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</row>
    <row r="43" spans="1:37" x14ac:dyDescent="0.25">
      <c r="A43" s="110">
        <f>A42+$C$4</f>
        <v>2000</v>
      </c>
      <c r="B43" s="64"/>
      <c r="D43" s="72"/>
      <c r="E43" s="73">
        <f t="shared" si="0"/>
        <v>62106.04621140589</v>
      </c>
      <c r="F43" s="74">
        <f t="shared" si="5"/>
        <v>139.16554745593456</v>
      </c>
      <c r="G43" s="75">
        <f t="shared" si="1"/>
        <v>17.980773874733806</v>
      </c>
      <c r="H43" s="76">
        <f t="shared" si="2"/>
        <v>-4500</v>
      </c>
      <c r="I43" s="76">
        <f t="shared" si="3"/>
        <v>8500</v>
      </c>
      <c r="J43" s="44"/>
      <c r="K43" s="21"/>
      <c r="L43" s="21"/>
      <c r="M43" s="21"/>
      <c r="N43" s="21"/>
      <c r="O43" s="21"/>
      <c r="T43" s="77"/>
      <c r="U43" s="77"/>
      <c r="V43" s="77"/>
      <c r="W43" s="77"/>
      <c r="X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</row>
    <row r="44" spans="1:37" x14ac:dyDescent="0.25">
      <c r="A44" s="110">
        <f t="shared" ref="A44:A107" si="6">A43+$C$4</f>
        <v>3000</v>
      </c>
      <c r="B44" s="64"/>
      <c r="D44" s="72"/>
      <c r="E44" s="73">
        <f t="shared" si="0"/>
        <v>58921.836928023928</v>
      </c>
      <c r="F44" s="74">
        <f t="shared" si="5"/>
        <v>138.71420343643362</v>
      </c>
      <c r="G44" s="75">
        <f t="shared" si="1"/>
        <v>17.704769773232147</v>
      </c>
      <c r="H44" s="76">
        <f t="shared" si="2"/>
        <v>-3500</v>
      </c>
      <c r="I44" s="76">
        <f t="shared" si="3"/>
        <v>9500</v>
      </c>
      <c r="J44" s="44"/>
      <c r="K44" s="21"/>
      <c r="L44" s="21"/>
      <c r="M44" s="21"/>
      <c r="N44" s="21"/>
      <c r="O44" s="21"/>
      <c r="T44" s="77"/>
      <c r="U44" s="77"/>
      <c r="V44" s="77"/>
      <c r="W44" s="77"/>
      <c r="X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</row>
    <row r="45" spans="1:37" x14ac:dyDescent="0.25">
      <c r="A45" s="110">
        <f t="shared" si="6"/>
        <v>4000</v>
      </c>
      <c r="B45" s="64"/>
      <c r="D45" s="72"/>
      <c r="E45" s="73">
        <f t="shared" si="0"/>
        <v>55900.883710337446</v>
      </c>
      <c r="F45" s="74">
        <f t="shared" si="5"/>
        <v>138.23846822528245</v>
      </c>
      <c r="G45" s="75">
        <f t="shared" si="1"/>
        <v>17.417484366790781</v>
      </c>
      <c r="H45" s="76">
        <f t="shared" si="2"/>
        <v>-2500</v>
      </c>
      <c r="I45" s="76">
        <f t="shared" si="3"/>
        <v>10500</v>
      </c>
      <c r="J45" s="44"/>
      <c r="K45" s="21"/>
      <c r="L45" s="21"/>
      <c r="M45" s="21"/>
      <c r="N45" s="21"/>
      <c r="O45" s="21"/>
      <c r="T45" s="77"/>
      <c r="U45" s="77"/>
      <c r="V45" s="77"/>
      <c r="W45" s="77"/>
      <c r="X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</row>
    <row r="46" spans="1:37" x14ac:dyDescent="0.25">
      <c r="A46" s="110">
        <f t="shared" si="6"/>
        <v>5000</v>
      </c>
      <c r="B46" s="64"/>
      <c r="D46" s="72"/>
      <c r="E46" s="73">
        <f t="shared" si="0"/>
        <v>53034.816334967771</v>
      </c>
      <c r="F46" s="74">
        <f t="shared" si="5"/>
        <v>137.737023692176</v>
      </c>
      <c r="G46" s="75">
        <f t="shared" si="1"/>
        <v>17.118673251624724</v>
      </c>
      <c r="H46" s="76">
        <f t="shared" si="2"/>
        <v>-1500</v>
      </c>
      <c r="I46" s="76">
        <f t="shared" si="3"/>
        <v>11500</v>
      </c>
      <c r="J46" s="44"/>
      <c r="K46" s="21"/>
      <c r="L46" s="21"/>
      <c r="M46" s="21"/>
      <c r="N46" s="21"/>
      <c r="O46" s="21"/>
      <c r="T46" s="77"/>
      <c r="U46" s="77"/>
      <c r="V46" s="77"/>
      <c r="W46" s="77"/>
      <c r="X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</row>
    <row r="47" spans="1:37" x14ac:dyDescent="0.25">
      <c r="A47" s="110">
        <f t="shared" si="6"/>
        <v>6000</v>
      </c>
      <c r="B47" s="64"/>
      <c r="D47" s="72"/>
      <c r="E47" s="73">
        <f t="shared" si="0"/>
        <v>50315.693724241224</v>
      </c>
      <c r="F47" s="74">
        <f t="shared" si="5"/>
        <v>137.20848047340962</v>
      </c>
      <c r="G47" s="75">
        <f t="shared" si="1"/>
        <v>16.80811310995038</v>
      </c>
      <c r="H47" s="76">
        <f t="shared" si="2"/>
        <v>-500</v>
      </c>
      <c r="I47" s="76">
        <f t="shared" si="3"/>
        <v>12500</v>
      </c>
      <c r="J47" s="44"/>
      <c r="K47" s="21"/>
      <c r="L47" s="21"/>
      <c r="M47" s="21"/>
      <c r="N47" s="21"/>
      <c r="O47" s="21"/>
      <c r="T47" s="77"/>
      <c r="U47" s="77"/>
      <c r="V47" s="77"/>
      <c r="W47" s="77"/>
      <c r="X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</row>
    <row r="48" spans="1:37" x14ac:dyDescent="0.25">
      <c r="A48" s="110">
        <f t="shared" si="6"/>
        <v>7000</v>
      </c>
      <c r="B48" s="64"/>
      <c r="D48" s="72"/>
      <c r="E48" s="73">
        <f t="shared" si="0"/>
        <v>47735.981943665684</v>
      </c>
      <c r="F48" s="74">
        <f t="shared" si="5"/>
        <v>136.65137412233761</v>
      </c>
      <c r="G48" s="75">
        <f t="shared" si="1"/>
        <v>16.485605651337771</v>
      </c>
      <c r="H48" s="76">
        <f t="shared" si="2"/>
        <v>500</v>
      </c>
      <c r="I48" s="76">
        <f t="shared" si="3"/>
        <v>13500</v>
      </c>
      <c r="J48" s="44"/>
      <c r="K48" s="21"/>
      <c r="L48" s="21"/>
      <c r="M48" s="21"/>
      <c r="N48" s="21"/>
      <c r="O48" s="21"/>
      <c r="T48" s="77"/>
      <c r="U48" s="77"/>
      <c r="V48" s="77"/>
      <c r="W48" s="77"/>
      <c r="X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</row>
    <row r="49" spans="1:37" x14ac:dyDescent="0.25">
      <c r="A49" s="110">
        <f t="shared" si="6"/>
        <v>8000</v>
      </c>
      <c r="B49" s="64"/>
      <c r="D49" s="72"/>
      <c r="E49" s="73">
        <f t="shared" si="0"/>
        <v>45288.533327487974</v>
      </c>
      <c r="F49" s="74">
        <f t="shared" si="5"/>
        <v>136.06416105179792</v>
      </c>
      <c r="G49" s="75">
        <f t="shared" si="1"/>
        <v>16.150981920939802</v>
      </c>
      <c r="H49" s="76">
        <f t="shared" si="2"/>
        <v>1500</v>
      </c>
      <c r="I49" s="76">
        <f t="shared" si="3"/>
        <v>14500</v>
      </c>
      <c r="J49" s="44"/>
      <c r="K49" s="21"/>
      <c r="L49" s="21"/>
      <c r="M49" s="21"/>
      <c r="N49" s="21"/>
      <c r="O49" s="21"/>
      <c r="T49" s="77"/>
      <c r="U49" s="77"/>
      <c r="V49" s="77"/>
      <c r="W49" s="77"/>
      <c r="X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</row>
    <row r="50" spans="1:37" x14ac:dyDescent="0.25">
      <c r="A50" s="110">
        <f t="shared" si="6"/>
        <v>9000</v>
      </c>
      <c r="B50" s="64"/>
      <c r="D50" s="72"/>
      <c r="E50" s="73">
        <f t="shared" si="0"/>
        <v>42966.566674494759</v>
      </c>
      <c r="F50" s="74">
        <f t="shared" si="5"/>
        <v>135.44521425726009</v>
      </c>
      <c r="G50" s="75">
        <f t="shared" si="1"/>
        <v>15.80410698799867</v>
      </c>
      <c r="H50" s="76">
        <f t="shared" si="2"/>
        <v>2500</v>
      </c>
      <c r="I50" s="76">
        <f t="shared" si="3"/>
        <v>15500</v>
      </c>
      <c r="L50" s="21"/>
      <c r="T50" s="77"/>
      <c r="U50" s="77"/>
      <c r="V50" s="77"/>
      <c r="W50" s="77"/>
      <c r="X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</row>
    <row r="51" spans="1:37" x14ac:dyDescent="0.25">
      <c r="A51" s="110">
        <f t="shared" si="6"/>
        <v>10000</v>
      </c>
      <c r="B51" s="64"/>
      <c r="D51" s="72"/>
      <c r="E51" s="73">
        <f t="shared" si="0"/>
        <v>40763.648459184988</v>
      </c>
      <c r="F51" s="74">
        <f t="shared" si="5"/>
        <v>134.79281880884724</v>
      </c>
      <c r="G51" s="75">
        <f t="shared" si="1"/>
        <v>15.444885024783458</v>
      </c>
      <c r="H51" s="76">
        <f t="shared" si="2"/>
        <v>3500</v>
      </c>
      <c r="I51" s="76">
        <f t="shared" si="3"/>
        <v>16500</v>
      </c>
      <c r="L51" s="21"/>
      <c r="T51" s="77"/>
      <c r="U51" s="77"/>
      <c r="V51" s="77"/>
      <c r="W51" s="77"/>
      <c r="X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</row>
    <row r="52" spans="1:37" x14ac:dyDescent="0.25">
      <c r="A52" s="110">
        <f t="shared" si="6"/>
        <v>11000</v>
      </c>
      <c r="B52" s="64"/>
      <c r="D52" s="72"/>
      <c r="E52" s="73">
        <f t="shared" si="0"/>
        <v>38673.675006255413</v>
      </c>
      <c r="F52" s="74">
        <f t="shared" si="5"/>
        <v>134.10516709974092</v>
      </c>
      <c r="G52" s="75">
        <f t="shared" si="1"/>
        <v>15.073264781862374</v>
      </c>
      <c r="H52" s="76">
        <f t="shared" si="2"/>
        <v>4500</v>
      </c>
      <c r="I52" s="76">
        <f t="shared" si="3"/>
        <v>17500</v>
      </c>
      <c r="L52" s="21"/>
      <c r="T52" s="77"/>
      <c r="U52" s="77"/>
      <c r="V52" s="77"/>
      <c r="W52" s="77"/>
      <c r="X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</row>
    <row r="53" spans="1:37" x14ac:dyDescent="0.25">
      <c r="A53" s="110">
        <f t="shared" si="6"/>
        <v>12000</v>
      </c>
      <c r="B53" s="64"/>
      <c r="D53" s="72"/>
      <c r="E53" s="73">
        <f t="shared" si="0"/>
        <v>36690.855579009381</v>
      </c>
      <c r="F53" s="74">
        <f t="shared" si="5"/>
        <v>133.38035383780411</v>
      </c>
      <c r="G53" s="75">
        <f t="shared" si="1"/>
        <v>14.689245460187474</v>
      </c>
      <c r="H53" s="76">
        <f t="shared" si="2"/>
        <v>5500</v>
      </c>
      <c r="I53" s="76">
        <f t="shared" si="3"/>
        <v>18500</v>
      </c>
      <c r="L53" s="21"/>
      <c r="Y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</row>
    <row r="54" spans="1:37" x14ac:dyDescent="0.25">
      <c r="A54" s="110">
        <f t="shared" si="6"/>
        <v>13000</v>
      </c>
      <c r="B54" s="64"/>
      <c r="D54" s="72"/>
      <c r="E54" s="73">
        <f t="shared" si="0"/>
        <v>34809.696334831759</v>
      </c>
      <c r="F54" s="74">
        <f t="shared" si="5"/>
        <v>132.61637076654523</v>
      </c>
      <c r="G54" s="75">
        <f t="shared" si="1"/>
        <v>14.29288297367124</v>
      </c>
      <c r="H54" s="76">
        <f t="shared" si="2"/>
        <v>6500</v>
      </c>
      <c r="I54" s="76">
        <f t="shared" si="3"/>
        <v>19500</v>
      </c>
      <c r="L54" s="21"/>
      <c r="Y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</row>
    <row r="55" spans="1:37" x14ac:dyDescent="0.25">
      <c r="A55" s="110">
        <f t="shared" si="6"/>
        <v>14000</v>
      </c>
      <c r="B55" s="64"/>
      <c r="D55" s="72"/>
      <c r="E55" s="73">
        <f t="shared" si="0"/>
        <v>33024.985103275016</v>
      </c>
      <c r="F55" s="74">
        <f t="shared" si="5"/>
        <v>131.81110110079641</v>
      </c>
      <c r="G55" s="75">
        <f t="shared" si="1"/>
        <v>13.884296587551715</v>
      </c>
      <c r="H55" s="76">
        <f t="shared" si="2"/>
        <v>7500</v>
      </c>
      <c r="I55" s="76">
        <f t="shared" si="3"/>
        <v>20500</v>
      </c>
      <c r="L55" s="21"/>
      <c r="Y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</row>
    <row r="56" spans="1:37" x14ac:dyDescent="0.25">
      <c r="A56" s="110">
        <f t="shared" si="6"/>
        <v>15000</v>
      </c>
      <c r="B56" s="64"/>
      <c r="D56" s="72"/>
      <c r="E56" s="73">
        <f t="shared" si="0"/>
        <v>31331.776944580688</v>
      </c>
      <c r="F56" s="74">
        <f t="shared" si="5"/>
        <v>130.96231366168905</v>
      </c>
      <c r="G56" s="75">
        <f t="shared" si="1"/>
        <v>13.463675907643335</v>
      </c>
      <c r="H56" s="76">
        <f t="shared" si="2"/>
        <v>8500</v>
      </c>
      <c r="I56" s="76">
        <f t="shared" si="3"/>
        <v>21500</v>
      </c>
      <c r="L56" s="21"/>
      <c r="Y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</row>
    <row r="57" spans="1:37" x14ac:dyDescent="0.25">
      <c r="A57" s="110">
        <f t="shared" si="6"/>
        <v>16000</v>
      </c>
      <c r="B57" s="64"/>
      <c r="D57" s="72"/>
      <c r="E57" s="73">
        <f t="shared" si="0"/>
        <v>29725.380448623033</v>
      </c>
      <c r="F57" s="74">
        <f t="shared" si="5"/>
        <v>130.06765669467597</v>
      </c>
      <c r="G57" s="75">
        <f t="shared" si="1"/>
        <v>13.031288183303715</v>
      </c>
      <c r="H57" s="76">
        <f t="shared" si="2"/>
        <v>9500</v>
      </c>
      <c r="I57" s="76">
        <f t="shared" si="3"/>
        <v>22500</v>
      </c>
      <c r="L57" s="21"/>
      <c r="Y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</row>
    <row r="58" spans="1:37" x14ac:dyDescent="0.25">
      <c r="A58" s="110">
        <f t="shared" si="6"/>
        <v>17000</v>
      </c>
      <c r="B58" s="64"/>
      <c r="D58" s="72"/>
      <c r="E58" s="73">
        <f t="shared" si="0"/>
        <v>28201.344736312898</v>
      </c>
      <c r="F58" s="74">
        <f t="shared" si="5"/>
        <v>129.12465135347213</v>
      </c>
      <c r="G58" s="75">
        <f t="shared" si="1"/>
        <v>12.587485872352559</v>
      </c>
      <c r="H58" s="76">
        <f t="shared" si="2"/>
        <v>10500</v>
      </c>
      <c r="I58" s="76">
        <f t="shared" si="3"/>
        <v>23500</v>
      </c>
      <c r="L58" s="21"/>
      <c r="Y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</row>
    <row r="59" spans="1:37" x14ac:dyDescent="0.25">
      <c r="A59" s="110">
        <f t="shared" si="6"/>
        <v>18000</v>
      </c>
      <c r="B59" s="64"/>
      <c r="D59" s="72"/>
      <c r="E59" s="73">
        <f t="shared" si="0"/>
        <v>26755.447127446419</v>
      </c>
      <c r="F59" s="74">
        <f t="shared" si="5"/>
        <v>128.13068483185893</v>
      </c>
      <c r="G59" s="75">
        <f t="shared" si="1"/>
        <v>12.132714398984406</v>
      </c>
      <c r="H59" s="76">
        <f t="shared" si="2"/>
        <v>11500</v>
      </c>
      <c r="I59" s="76">
        <f t="shared" si="3"/>
        <v>24500</v>
      </c>
      <c r="Y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</row>
    <row r="60" spans="1:37" x14ac:dyDescent="0.25">
      <c r="A60" s="110">
        <f t="shared" si="6"/>
        <v>19000</v>
      </c>
      <c r="B60" s="64"/>
      <c r="D60" s="72"/>
      <c r="E60" s="73">
        <f t="shared" si="0"/>
        <v>26340.642367457589</v>
      </c>
      <c r="F60" s="74">
        <f t="shared" si="5"/>
        <v>127.10231867106948</v>
      </c>
      <c r="G60" s="75">
        <f t="shared" si="1"/>
        <v>11.675967024639975</v>
      </c>
      <c r="H60" s="76">
        <f t="shared" si="2"/>
        <v>12500</v>
      </c>
      <c r="I60" s="76">
        <f t="shared" si="3"/>
        <v>25500</v>
      </c>
      <c r="Y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</row>
    <row r="61" spans="1:37" x14ac:dyDescent="0.25">
      <c r="A61" s="110">
        <f t="shared" si="6"/>
        <v>20000</v>
      </c>
      <c r="B61" s="64"/>
      <c r="D61" s="72"/>
      <c r="E61" s="73">
        <f t="shared" si="0"/>
        <v>25932.268559195705</v>
      </c>
      <c r="F61" s="74">
        <f t="shared" si="5"/>
        <v>126.05775809965949</v>
      </c>
      <c r="G61" s="75">
        <f t="shared" si="1"/>
        <v>11.226042883130612</v>
      </c>
      <c r="H61" s="76">
        <f t="shared" si="2"/>
        <v>13500</v>
      </c>
      <c r="I61" s="76">
        <f t="shared" si="3"/>
        <v>26500</v>
      </c>
      <c r="Y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</row>
    <row r="62" spans="1:37" x14ac:dyDescent="0.25">
      <c r="A62" s="110">
        <f t="shared" si="6"/>
        <v>21000</v>
      </c>
      <c r="B62" s="64"/>
      <c r="D62" s="72"/>
      <c r="E62" s="73">
        <f t="shared" si="0"/>
        <v>25530.225999995546</v>
      </c>
      <c r="F62" s="74">
        <f t="shared" si="5"/>
        <v>124.99674809276981</v>
      </c>
      <c r="G62" s="75">
        <f t="shared" si="1"/>
        <v>10.783168455162848</v>
      </c>
      <c r="H62" s="76">
        <f t="shared" si="2"/>
        <v>14500</v>
      </c>
      <c r="I62" s="76">
        <f t="shared" si="3"/>
        <v>27500</v>
      </c>
      <c r="Y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</row>
    <row r="63" spans="1:37" x14ac:dyDescent="0.25">
      <c r="A63" s="110">
        <f t="shared" si="6"/>
        <v>22000</v>
      </c>
      <c r="B63" s="64"/>
      <c r="D63" s="72"/>
      <c r="E63" s="73">
        <f t="shared" si="0"/>
        <v>25134.416532938456</v>
      </c>
      <c r="F63" s="74">
        <f t="shared" si="5"/>
        <v>123.91902960948408</v>
      </c>
      <c r="G63" s="75">
        <f t="shared" si="1"/>
        <v>10.347566916498838</v>
      </c>
      <c r="H63" s="76">
        <f t="shared" si="2"/>
        <v>15500</v>
      </c>
      <c r="I63" s="76">
        <f t="shared" si="3"/>
        <v>28500</v>
      </c>
      <c r="Y63" s="77"/>
    </row>
    <row r="64" spans="1:37" x14ac:dyDescent="0.25">
      <c r="A64" s="110">
        <f t="shared" si="6"/>
        <v>23000</v>
      </c>
      <c r="B64" s="64"/>
      <c r="D64" s="72"/>
      <c r="E64" s="73">
        <f t="shared" si="0"/>
        <v>24744.743522887737</v>
      </c>
      <c r="F64" s="74">
        <f t="shared" si="5"/>
        <v>122.82433952958507</v>
      </c>
      <c r="G64" s="75">
        <f t="shared" si="1"/>
        <v>9.9194576443763047</v>
      </c>
      <c r="H64" s="76">
        <f t="shared" si="2"/>
        <v>16500</v>
      </c>
      <c r="I64" s="76">
        <f t="shared" si="3"/>
        <v>29500</v>
      </c>
      <c r="Y64" s="77"/>
      <c r="AA64" s="77"/>
      <c r="AC64" s="77"/>
      <c r="AD64" s="77"/>
      <c r="AE64" s="77"/>
      <c r="AF64" s="77"/>
      <c r="AG64" s="77"/>
      <c r="AH64" s="77"/>
      <c r="AI64" s="77"/>
      <c r="AJ64" s="77"/>
      <c r="AK64" s="77"/>
    </row>
    <row r="65" spans="1:37" x14ac:dyDescent="0.25">
      <c r="A65" s="110">
        <f t="shared" si="6"/>
        <v>24000</v>
      </c>
      <c r="B65" s="64"/>
      <c r="D65" s="72"/>
      <c r="E65" s="73">
        <f t="shared" si="0"/>
        <v>24361.111832895636</v>
      </c>
      <c r="F65" s="74">
        <f t="shared" si="5"/>
        <v>121.71241058931508</v>
      </c>
      <c r="G65" s="75">
        <f t="shared" si="1"/>
        <v>9.499055707125871</v>
      </c>
      <c r="H65" s="76">
        <f t="shared" si="2"/>
        <v>17500</v>
      </c>
      <c r="I65" s="76">
        <f t="shared" si="3"/>
        <v>30500</v>
      </c>
      <c r="Y65" s="77"/>
      <c r="AA65" s="77"/>
      <c r="AC65" s="77"/>
      <c r="AD65" s="77"/>
      <c r="AE65" s="77"/>
      <c r="AF65" s="77"/>
      <c r="AG65" s="77"/>
      <c r="AH65" s="77"/>
      <c r="AI65" s="77"/>
      <c r="AJ65" s="77"/>
      <c r="AK65" s="77"/>
    </row>
    <row r="66" spans="1:37" x14ac:dyDescent="0.25">
      <c r="A66" s="110">
        <f t="shared" si="6"/>
        <v>25000</v>
      </c>
      <c r="B66" s="64"/>
      <c r="D66" s="72"/>
      <c r="E66" s="73">
        <f t="shared" si="0"/>
        <v>23983.427800976049</v>
      </c>
      <c r="F66" s="74">
        <f t="shared" si="5"/>
        <v>120.5829713161246</v>
      </c>
      <c r="G66" s="75">
        <f t="shared" si="1"/>
        <v>9.0865713374472392</v>
      </c>
      <c r="H66" s="76">
        <f t="shared" si="2"/>
        <v>18500</v>
      </c>
      <c r="I66" s="76">
        <f t="shared" si="3"/>
        <v>31500</v>
      </c>
      <c r="Y66" s="77"/>
      <c r="AA66" s="77"/>
      <c r="AC66" s="77"/>
      <c r="AD66" s="77"/>
      <c r="AE66" s="77"/>
      <c r="AF66" s="77"/>
      <c r="AG66" s="77"/>
      <c r="AH66" s="77"/>
      <c r="AI66" s="77"/>
      <c r="AJ66" s="77"/>
      <c r="AK66" s="77"/>
    </row>
    <row r="67" spans="1:37" x14ac:dyDescent="0.25">
      <c r="A67" s="110">
        <f t="shared" si="6"/>
        <v>26000</v>
      </c>
      <c r="B67" s="64"/>
      <c r="D67" s="72"/>
      <c r="E67" s="73">
        <f t="shared" si="0"/>
        <v>23611.599217237377</v>
      </c>
      <c r="F67" s="74">
        <f t="shared" si="5"/>
        <v>119.43574596239358</v>
      </c>
      <c r="G67" s="75">
        <f t="shared" si="1"/>
        <v>8.6822093899141368</v>
      </c>
      <c r="H67" s="76">
        <f t="shared" si="2"/>
        <v>19500</v>
      </c>
      <c r="I67" s="76">
        <f t="shared" si="3"/>
        <v>32500</v>
      </c>
      <c r="Y67" s="77"/>
      <c r="AA67" s="77"/>
      <c r="AC67" s="77"/>
      <c r="AD67" s="77"/>
      <c r="AE67" s="77"/>
      <c r="AF67" s="77"/>
      <c r="AG67" s="77"/>
      <c r="AH67" s="77"/>
      <c r="AI67" s="77"/>
      <c r="AJ67" s="77"/>
      <c r="AK67" s="77"/>
    </row>
    <row r="68" spans="1:37" x14ac:dyDescent="0.25">
      <c r="A68" s="110">
        <f t="shared" si="6"/>
        <v>27000</v>
      </c>
      <c r="B68" s="64"/>
      <c r="D68" s="72"/>
      <c r="E68" s="73">
        <f t="shared" si="0"/>
        <v>23245.535301369888</v>
      </c>
      <c r="F68" s="74">
        <f t="shared" si="5"/>
        <v>118.27045443810873</v>
      </c>
      <c r="G68" s="75">
        <f t="shared" si="1"/>
        <v>8.286168783394972</v>
      </c>
      <c r="H68" s="76">
        <f t="shared" si="2"/>
        <v>20500</v>
      </c>
      <c r="I68" s="76">
        <f t="shared" si="3"/>
        <v>33500</v>
      </c>
      <c r="Y68" s="77"/>
      <c r="AA68" s="77"/>
      <c r="AC68" s="77"/>
      <c r="AD68" s="77"/>
      <c r="AE68" s="77"/>
      <c r="AF68" s="77"/>
      <c r="AG68" s="77"/>
      <c r="AH68" s="77"/>
      <c r="AI68" s="77"/>
      <c r="AJ68" s="77"/>
      <c r="AK68" s="77"/>
    </row>
    <row r="69" spans="1:37" x14ac:dyDescent="0.25">
      <c r="A69" s="110">
        <f t="shared" si="6"/>
        <v>28000</v>
      </c>
      <c r="B69" s="64"/>
      <c r="D69" s="72"/>
      <c r="E69" s="73">
        <f t="shared" si="0"/>
        <v>22885.146680482096</v>
      </c>
      <c r="F69" s="74">
        <f t="shared" si="5"/>
        <v>117.08681224248093</v>
      </c>
      <c r="G69" s="75">
        <f t="shared" si="1"/>
        <v>7.8986419292028121</v>
      </c>
      <c r="H69" s="76">
        <f t="shared" si="2"/>
        <v>21500</v>
      </c>
      <c r="I69" s="76">
        <f t="shared" si="3"/>
        <v>34500</v>
      </c>
      <c r="Y69" s="77"/>
      <c r="AA69" s="77"/>
      <c r="AC69" s="77"/>
      <c r="AD69" s="77"/>
      <c r="AE69" s="77"/>
      <c r="AF69" s="77"/>
      <c r="AG69" s="77"/>
      <c r="AH69" s="77"/>
      <c r="AI69" s="77"/>
      <c r="AJ69" s="77"/>
      <c r="AK69" s="77"/>
    </row>
    <row r="70" spans="1:37" x14ac:dyDescent="0.25">
      <c r="A70" s="110">
        <f t="shared" si="6"/>
        <v>29000</v>
      </c>
      <c r="B70" s="64"/>
      <c r="D70" s="72"/>
      <c r="E70" s="73">
        <f t="shared" si="0"/>
        <v>22530.345367280774</v>
      </c>
      <c r="F70" s="74">
        <f t="shared" si="5"/>
        <v>115.88453039448545</v>
      </c>
      <c r="G70" s="75">
        <f t="shared" si="1"/>
        <v>7.519814145923946</v>
      </c>
      <c r="H70" s="76">
        <f t="shared" si="2"/>
        <v>22500</v>
      </c>
      <c r="I70" s="76">
        <f t="shared" si="3"/>
        <v>35500</v>
      </c>
      <c r="Y70" s="77"/>
    </row>
    <row r="71" spans="1:37" x14ac:dyDescent="0.25">
      <c r="A71" s="110">
        <f t="shared" si="6"/>
        <v>30000</v>
      </c>
      <c r="B71" s="64"/>
      <c r="D71" s="72"/>
      <c r="E71" s="73">
        <f t="shared" si="0"/>
        <v>22181.044738589233</v>
      </c>
      <c r="F71" s="74">
        <f t="shared" si="5"/>
        <v>114.66331536230869</v>
      </c>
      <c r="G71" s="75">
        <f t="shared" si="1"/>
        <v>7.1498630620205734</v>
      </c>
      <c r="H71" s="76">
        <f t="shared" si="2"/>
        <v>23500</v>
      </c>
      <c r="I71" s="76">
        <f t="shared" si="3"/>
        <v>36500</v>
      </c>
      <c r="Y71" s="77"/>
    </row>
    <row r="72" spans="1:37" x14ac:dyDescent="0.25">
      <c r="A72" s="110">
        <f t="shared" si="6"/>
        <v>31000</v>
      </c>
      <c r="B72" s="64"/>
      <c r="D72" s="72"/>
      <c r="E72" s="73">
        <f t="shared" si="0"/>
        <v>21837.159514198658</v>
      </c>
      <c r="F72" s="74">
        <f t="shared" si="5"/>
        <v>113.42286899168353</v>
      </c>
      <c r="G72" s="75">
        <f t="shared" si="1"/>
        <v>6.7889580074591036</v>
      </c>
      <c r="H72" s="76">
        <f t="shared" si="2"/>
        <v>24500</v>
      </c>
      <c r="I72" s="76">
        <f t="shared" si="3"/>
        <v>37500</v>
      </c>
      <c r="Y72" s="77"/>
    </row>
    <row r="73" spans="1:37" x14ac:dyDescent="0.25">
      <c r="A73" s="110">
        <f t="shared" si="6"/>
        <v>32000</v>
      </c>
      <c r="B73" s="64"/>
      <c r="D73" s="72"/>
      <c r="E73" s="73">
        <f t="shared" si="0"/>
        <v>21498.605736047335</v>
      </c>
      <c r="F73" s="74">
        <f t="shared" si="5"/>
        <v>112.16288843309634</v>
      </c>
      <c r="G73" s="75">
        <f t="shared" si="1"/>
        <v>6.4372593957828883</v>
      </c>
      <c r="H73" s="76">
        <f t="shared" si="2"/>
        <v>25500</v>
      </c>
      <c r="I73" s="76">
        <f t="shared" si="3"/>
        <v>38500</v>
      </c>
      <c r="Y73" s="77"/>
    </row>
    <row r="74" spans="1:37" x14ac:dyDescent="0.25">
      <c r="A74" s="110">
        <f t="shared" si="6"/>
        <v>33000</v>
      </c>
      <c r="B74" s="64"/>
      <c r="D74" s="72"/>
      <c r="E74" s="73">
        <f t="shared" si="0"/>
        <v>21165.300747722635</v>
      </c>
      <c r="F74" s="74">
        <f t="shared" si="5"/>
        <v>110.88306606784765</v>
      </c>
      <c r="G74" s="75">
        <f t="shared" si="1"/>
        <v>6.0949180982258575</v>
      </c>
      <c r="H74" s="76">
        <f t="shared" si="2"/>
        <v>26500</v>
      </c>
      <c r="I74" s="76">
        <f t="shared" si="3"/>
        <v>39500</v>
      </c>
      <c r="Y74" s="77"/>
    </row>
    <row r="75" spans="1:37" x14ac:dyDescent="0.25">
      <c r="A75" s="110">
        <f t="shared" si="6"/>
        <v>34000</v>
      </c>
      <c r="B75" s="64"/>
      <c r="D75" s="72"/>
      <c r="E75" s="73">
        <f t="shared" si="0"/>
        <v>20837.163174280842</v>
      </c>
      <c r="F75" s="74">
        <f t="shared" si="5"/>
        <v>109.58308943294831</v>
      </c>
      <c r="G75" s="75">
        <f t="shared" si="1"/>
        <v>5.7620748116528997</v>
      </c>
      <c r="H75" s="76">
        <f t="shared" si="2"/>
        <v>27500</v>
      </c>
      <c r="I75" s="76">
        <f t="shared" si="3"/>
        <v>40500</v>
      </c>
      <c r="Y75" s="77"/>
    </row>
    <row r="76" spans="1:37" x14ac:dyDescent="0.25">
      <c r="A76" s="110">
        <f t="shared" si="6"/>
        <v>35000</v>
      </c>
      <c r="B76" s="64"/>
      <c r="D76" s="72"/>
      <c r="E76" s="73">
        <f t="shared" si="0"/>
        <v>20514.112902379795</v>
      </c>
      <c r="F76" s="74">
        <f t="shared" si="5"/>
        <v>108.26264114483304</v>
      </c>
      <c r="G76" s="75">
        <f t="shared" si="1"/>
        <v>5.4388594223135405</v>
      </c>
      <c r="H76" s="76">
        <f t="shared" si="2"/>
        <v>28500</v>
      </c>
      <c r="I76" s="76">
        <f t="shared" si="3"/>
        <v>41500</v>
      </c>
      <c r="Y76" s="77"/>
    </row>
    <row r="77" spans="1:37" x14ac:dyDescent="0.25">
      <c r="A77" s="110">
        <f t="shared" si="6"/>
        <v>36000</v>
      </c>
      <c r="B77" s="64"/>
      <c r="D77" s="72"/>
      <c r="E77" s="73">
        <f t="shared" si="0"/>
        <v>20196.071060719587</v>
      </c>
      <c r="F77" s="74">
        <f t="shared" si="5"/>
        <v>106.92139882187276</v>
      </c>
      <c r="G77" s="75">
        <f t="shared" si="1"/>
        <v>5.1253903676077535</v>
      </c>
      <c r="H77" s="76">
        <f t="shared" si="2"/>
        <v>29500</v>
      </c>
      <c r="I77" s="76">
        <f t="shared" si="3"/>
        <v>42500</v>
      </c>
      <c r="Y77" s="77"/>
    </row>
    <row r="78" spans="1:37" x14ac:dyDescent="0.25">
      <c r="A78" s="110">
        <f t="shared" si="6"/>
        <v>37000</v>
      </c>
      <c r="B78" s="64"/>
      <c r="D78" s="72"/>
      <c r="E78" s="73">
        <f t="shared" si="0"/>
        <v>19882.960000786472</v>
      </c>
      <c r="F78" s="74">
        <f t="shared" si="5"/>
        <v>105.55903500566639</v>
      </c>
      <c r="G78" s="75">
        <f t="shared" si="1"/>
        <v>4.8217739982867505</v>
      </c>
      <c r="H78" s="76">
        <f t="shared" si="2"/>
        <v>30500</v>
      </c>
      <c r="I78" s="76">
        <f t="shared" si="3"/>
        <v>43500</v>
      </c>
      <c r="Y78" s="77"/>
    </row>
    <row r="79" spans="1:37" x14ac:dyDescent="0.25">
      <c r="A79" s="110">
        <f t="shared" si="6"/>
        <v>38000</v>
      </c>
      <c r="B79" s="64"/>
      <c r="C79" s="78"/>
      <c r="D79" s="72"/>
      <c r="E79" s="73">
        <f t="shared" si="0"/>
        <v>19574.703277895333</v>
      </c>
      <c r="F79" s="74">
        <f t="shared" si="5"/>
        <v>104.17521708109332</v>
      </c>
      <c r="G79" s="75">
        <f t="shared" si="1"/>
        <v>4.528103943747622</v>
      </c>
      <c r="H79" s="76">
        <f t="shared" si="2"/>
        <v>31500</v>
      </c>
      <c r="I79" s="76">
        <f t="shared" si="3"/>
        <v>44500</v>
      </c>
      <c r="Y79" s="77"/>
    </row>
    <row r="80" spans="1:37" x14ac:dyDescent="0.25">
      <c r="A80" s="110">
        <f t="shared" si="6"/>
        <v>39000</v>
      </c>
      <c r="B80" s="64"/>
      <c r="C80" s="78"/>
      <c r="D80" s="72"/>
      <c r="E80" s="73">
        <f t="shared" si="0"/>
        <v>19271.225632526046</v>
      </c>
      <c r="F80" s="74">
        <f t="shared" si="5"/>
        <v>102.76960719510707</v>
      </c>
      <c r="G80" s="75">
        <f t="shared" si="1"/>
        <v>4.2444604833279733</v>
      </c>
      <c r="H80" s="76">
        <f t="shared" si="2"/>
        <v>32500</v>
      </c>
      <c r="I80" s="76">
        <f t="shared" si="3"/>
        <v>45500</v>
      </c>
      <c r="Y80" s="77"/>
    </row>
    <row r="81" spans="1:25" x14ac:dyDescent="0.25">
      <c r="A81" s="110">
        <f t="shared" si="6"/>
        <v>40000</v>
      </c>
      <c r="B81" s="64"/>
      <c r="C81" s="78"/>
      <c r="D81" s="72"/>
      <c r="E81" s="73">
        <f t="shared" si="0"/>
        <v>18972.452971949187</v>
      </c>
      <c r="F81" s="74">
        <f t="shared" si="5"/>
        <v>101.34186217424973</v>
      </c>
      <c r="G81" s="75">
        <f t="shared" si="1"/>
        <v>3.9709099267656165</v>
      </c>
      <c r="H81" s="76">
        <f t="shared" si="2"/>
        <v>33500</v>
      </c>
      <c r="I81" s="76">
        <f t="shared" si="3"/>
        <v>46500</v>
      </c>
      <c r="Y81" s="77"/>
    </row>
    <row r="82" spans="1:25" x14ac:dyDescent="0.25">
      <c r="A82" s="110">
        <f t="shared" si="6"/>
        <v>41000</v>
      </c>
      <c r="B82" s="64"/>
      <c r="C82" s="78"/>
      <c r="D82" s="72"/>
      <c r="E82" s="73">
        <f t="shared" si="0"/>
        <v>18678.312352136647</v>
      </c>
      <c r="F82" s="74">
        <f t="shared" si="5"/>
        <v>99.891633440867821</v>
      </c>
      <c r="G82" s="75">
        <f t="shared" si="1"/>
        <v>3.7075040072584553</v>
      </c>
      <c r="H82" s="76">
        <f t="shared" si="2"/>
        <v>34500</v>
      </c>
      <c r="I82" s="76">
        <f t="shared" si="3"/>
        <v>47500</v>
      </c>
      <c r="Y82" s="77"/>
    </row>
    <row r="83" spans="1:25" x14ac:dyDescent="0.25">
      <c r="A83" s="110">
        <f t="shared" si="6"/>
        <v>42000</v>
      </c>
      <c r="B83" s="64"/>
      <c r="C83" s="78"/>
      <c r="D83" s="72"/>
      <c r="E83" s="73">
        <f t="shared" si="0"/>
        <v>18388.731959952638</v>
      </c>
      <c r="F83" s="74">
        <f t="shared" si="5"/>
        <v>98.418566928008616</v>
      </c>
      <c r="G83" s="75">
        <f t="shared" si="1"/>
        <v>3.4542792908400717</v>
      </c>
      <c r="H83" s="76">
        <f t="shared" si="2"/>
        <v>35500</v>
      </c>
      <c r="I83" s="76">
        <f t="shared" si="3"/>
        <v>48500</v>
      </c>
      <c r="T83" s="77"/>
      <c r="U83" s="77"/>
      <c r="V83" s="77"/>
      <c r="W83" s="77"/>
      <c r="X83" s="77"/>
    </row>
    <row r="84" spans="1:25" x14ac:dyDescent="0.25">
      <c r="A84" s="110">
        <f t="shared" si="6"/>
        <v>43000</v>
      </c>
      <c r="B84" s="64"/>
      <c r="C84" s="78"/>
      <c r="D84" s="72"/>
      <c r="E84" s="73">
        <f t="shared" si="0"/>
        <v>18103.641095620853</v>
      </c>
      <c r="F84" s="74">
        <f t="shared" si="5"/>
        <v>96.922302992976071</v>
      </c>
      <c r="G84" s="75">
        <f t="shared" si="1"/>
        <v>3.2112566060769243</v>
      </c>
      <c r="H84" s="76">
        <f t="shared" si="2"/>
        <v>36500</v>
      </c>
      <c r="I84" s="76">
        <f t="shared" si="3"/>
        <v>49500</v>
      </c>
      <c r="T84" s="77"/>
      <c r="U84" s="77"/>
      <c r="V84" s="77"/>
      <c r="W84" s="77"/>
      <c r="X84" s="77"/>
    </row>
    <row r="85" spans="1:25" x14ac:dyDescent="0.25">
      <c r="A85" s="110">
        <f t="shared" si="6"/>
        <v>44000</v>
      </c>
      <c r="B85" s="64"/>
      <c r="C85" s="78"/>
      <c r="D85" s="72"/>
      <c r="E85" s="73">
        <f t="shared" si="0"/>
        <v>17822.970155463419</v>
      </c>
      <c r="F85" s="74">
        <f t="shared" si="5"/>
        <v>95.402476329525868</v>
      </c>
      <c r="G85" s="75">
        <f t="shared" si="1"/>
        <v>2.9784404983923567</v>
      </c>
      <c r="H85" s="76">
        <f t="shared" si="2"/>
        <v>37500</v>
      </c>
      <c r="I85" s="76">
        <f t="shared" si="3"/>
        <v>50500</v>
      </c>
      <c r="T85" s="77"/>
      <c r="U85" s="77"/>
      <c r="V85" s="77"/>
      <c r="W85" s="77"/>
      <c r="X85" s="77"/>
    </row>
    <row r="86" spans="1:25" x14ac:dyDescent="0.25">
      <c r="A86" s="110">
        <f t="shared" si="6"/>
        <v>45000</v>
      </c>
      <c r="B86" s="64"/>
      <c r="C86" s="78"/>
      <c r="D86" s="72"/>
      <c r="E86" s="73">
        <f t="shared" si="0"/>
        <v>17546.650614907467</v>
      </c>
      <c r="F86" s="74">
        <f t="shared" si="5"/>
        <v>93.858715878677387</v>
      </c>
      <c r="G86" s="75">
        <f t="shared" si="1"/>
        <v>2.7558187136294086</v>
      </c>
      <c r="H86" s="76">
        <f t="shared" si="2"/>
        <v>38500</v>
      </c>
      <c r="I86" s="76">
        <f t="shared" si="3"/>
        <v>51500</v>
      </c>
      <c r="T86" s="77"/>
      <c r="U86" s="77"/>
      <c r="V86" s="77"/>
      <c r="W86" s="77"/>
      <c r="X86" s="77"/>
    </row>
    <row r="87" spans="1:25" x14ac:dyDescent="0.25">
      <c r="A87" s="110">
        <f t="shared" si="6"/>
        <v>46000</v>
      </c>
      <c r="B87" s="64"/>
      <c r="C87" s="78"/>
      <c r="D87" s="72"/>
      <c r="E87" s="73">
        <f t="shared" si="0"/>
        <v>17274.615011755159</v>
      </c>
      <c r="F87" s="74">
        <f t="shared" si="5"/>
        <v>92.290644738121287</v>
      </c>
      <c r="G87" s="75">
        <f t="shared" si="1"/>
        <v>2.5433617157777437</v>
      </c>
      <c r="H87" s="76">
        <f t="shared" si="2"/>
        <v>39500</v>
      </c>
      <c r="I87" s="76">
        <f t="shared" si="3"/>
        <v>52500</v>
      </c>
      <c r="T87" s="77"/>
      <c r="U87" s="77"/>
      <c r="V87" s="77"/>
      <c r="W87" s="77"/>
      <c r="X87" s="77"/>
    </row>
    <row r="88" spans="1:25" x14ac:dyDescent="0.25">
      <c r="A88" s="110">
        <f t="shared" si="6"/>
        <v>47000</v>
      </c>
      <c r="B88" s="64"/>
      <c r="C88" s="78"/>
      <c r="D88" s="72"/>
      <c r="E88" s="73">
        <f t="shared" si="0"/>
        <v>17006.796929713095</v>
      </c>
      <c r="F88" s="74">
        <f t="shared" si="5"/>
        <v>90.697880070200512</v>
      </c>
      <c r="G88" s="75">
        <f t="shared" si="1"/>
        <v>2.3410222441074109</v>
      </c>
      <c r="H88" s="76">
        <f t="shared" si="2"/>
        <v>40500</v>
      </c>
      <c r="I88" s="76">
        <f t="shared" si="3"/>
        <v>53500</v>
      </c>
      <c r="T88" s="77"/>
      <c r="U88" s="77"/>
      <c r="V88" s="77"/>
      <c r="W88" s="77"/>
      <c r="X88" s="77"/>
    </row>
    <row r="89" spans="1:25" x14ac:dyDescent="0.25">
      <c r="A89" s="110">
        <f t="shared" si="6"/>
        <v>48000</v>
      </c>
      <c r="B89" s="64"/>
      <c r="C89" s="78"/>
      <c r="D89" s="72"/>
      <c r="E89" s="73">
        <f t="shared" si="0"/>
        <v>16743.130982177059</v>
      </c>
      <c r="F89" s="74">
        <f t="shared" si="5"/>
        <v>89.080033008442172</v>
      </c>
      <c r="G89" s="75">
        <f t="shared" si="1"/>
        <v>2.1487349152718789</v>
      </c>
      <c r="H89" s="76">
        <f t="shared" si="2"/>
        <v>41500</v>
      </c>
      <c r="I89" s="76">
        <f t="shared" si="3"/>
        <v>54500</v>
      </c>
      <c r="T89" s="77"/>
      <c r="U89" s="77"/>
      <c r="V89" s="77"/>
      <c r="W89" s="77"/>
      <c r="X89" s="77"/>
    </row>
    <row r="90" spans="1:25" x14ac:dyDescent="0.25">
      <c r="A90" s="110">
        <f t="shared" si="6"/>
        <v>49000</v>
      </c>
      <c r="B90" s="64"/>
      <c r="C90" s="78"/>
      <c r="D90" s="72"/>
      <c r="E90" s="73">
        <f t="shared" si="0"/>
        <v>16483.552796268181</v>
      </c>
      <c r="F90" s="74">
        <f t="shared" si="5"/>
        <v>87.436708562617412</v>
      </c>
      <c r="G90" s="75">
        <f t="shared" si="1"/>
        <v>1.9664158762619026</v>
      </c>
      <c r="H90" s="76">
        <f t="shared" si="2"/>
        <v>42500</v>
      </c>
      <c r="I90" s="76">
        <f t="shared" si="3"/>
        <v>55500</v>
      </c>
      <c r="T90" s="77"/>
      <c r="U90" s="77"/>
      <c r="V90" s="77"/>
      <c r="W90" s="77"/>
      <c r="X90" s="77"/>
    </row>
    <row r="91" spans="1:25" x14ac:dyDescent="0.25">
      <c r="A91" s="110">
        <f t="shared" si="6"/>
        <v>50000</v>
      </c>
      <c r="B91" s="64"/>
      <c r="C91" s="78"/>
      <c r="D91" s="72"/>
      <c r="E91" s="73">
        <f t="shared" si="0"/>
        <v>16227.99899711656</v>
      </c>
      <c r="F91" s="74">
        <f t="shared" si="5"/>
        <v>85.767505522306422</v>
      </c>
      <c r="G91" s="75">
        <f t="shared" si="1"/>
        <v>1.7939625144072677</v>
      </c>
      <c r="H91" s="76">
        <f t="shared" si="2"/>
        <v>43500</v>
      </c>
      <c r="I91" s="76">
        <f t="shared" si="3"/>
        <v>56500</v>
      </c>
      <c r="T91" s="77"/>
      <c r="U91" s="77"/>
      <c r="V91" s="77"/>
      <c r="W91" s="77"/>
      <c r="X91" s="77"/>
    </row>
    <row r="92" spans="1:25" x14ac:dyDescent="0.25">
      <c r="A92" s="110">
        <f t="shared" si="6"/>
        <v>51000</v>
      </c>
      <c r="B92" s="64"/>
      <c r="C92" s="78"/>
      <c r="D92" s="72"/>
      <c r="E92" s="73">
        <f t="shared" si="0"/>
        <v>15976.407192388593</v>
      </c>
      <c r="F92" s="74">
        <f t="shared" si="5"/>
        <v>84.072016358944623</v>
      </c>
      <c r="G92" s="75">
        <f t="shared" si="1"/>
        <v>1.6312532309312455</v>
      </c>
      <c r="H92" s="76">
        <f t="shared" si="2"/>
        <v>44500</v>
      </c>
      <c r="I92" s="76">
        <f t="shared" si="3"/>
        <v>57500</v>
      </c>
      <c r="T92" s="77"/>
      <c r="U92" s="77"/>
      <c r="V92" s="77"/>
      <c r="W92" s="77"/>
      <c r="X92" s="77"/>
    </row>
    <row r="93" spans="1:25" x14ac:dyDescent="0.25">
      <c r="A93" s="110">
        <f t="shared" si="6"/>
        <v>52000</v>
      </c>
      <c r="B93" s="64"/>
      <c r="C93" s="78"/>
      <c r="D93" s="72"/>
      <c r="E93" s="73">
        <f t="shared" si="0"/>
        <v>15728.715957054152</v>
      </c>
      <c r="F93" s="74">
        <f t="shared" si="5"/>
        <v>82.349827126326304</v>
      </c>
      <c r="G93" s="75">
        <f t="shared" si="1"/>
        <v>1.4781472848586226</v>
      </c>
      <c r="H93" s="76">
        <f t="shared" si="2"/>
        <v>45500</v>
      </c>
      <c r="I93" s="76">
        <f t="shared" si="3"/>
        <v>58500</v>
      </c>
      <c r="T93" s="77"/>
      <c r="U93" s="77"/>
      <c r="V93" s="77"/>
      <c r="W93" s="77"/>
      <c r="X93" s="77"/>
    </row>
    <row r="94" spans="1:25" x14ac:dyDescent="0.25">
      <c r="A94" s="110">
        <f t="shared" si="6"/>
        <v>53000</v>
      </c>
      <c r="B94" s="64"/>
      <c r="C94" s="78"/>
      <c r="D94" s="72"/>
      <c r="E94" s="73">
        <f t="shared" si="0"/>
        <v>15484.864818389926</v>
      </c>
      <c r="F94" s="74">
        <f t="shared" si="5"/>
        <v>80.600517359541612</v>
      </c>
      <c r="G94" s="75">
        <f t="shared" si="1"/>
        <v>1.3344847143568375</v>
      </c>
      <c r="H94" s="76">
        <f t="shared" si="2"/>
        <v>46500</v>
      </c>
      <c r="I94" s="76">
        <f t="shared" si="3"/>
        <v>59500</v>
      </c>
      <c r="T94" s="77"/>
      <c r="U94" s="77"/>
      <c r="V94" s="77"/>
      <c r="W94" s="77"/>
      <c r="X94" s="77"/>
    </row>
    <row r="95" spans="1:25" x14ac:dyDescent="0.25">
      <c r="A95" s="110">
        <f t="shared" si="6"/>
        <v>54000</v>
      </c>
      <c r="B95" s="64"/>
      <c r="C95" s="78"/>
      <c r="D95" s="72"/>
      <c r="E95" s="73">
        <f t="shared" si="0"/>
        <v>15244.794241215281</v>
      </c>
      <c r="F95" s="74">
        <f t="shared" si="5"/>
        <v>78.823659972321735</v>
      </c>
      <c r="G95" s="75">
        <f t="shared" si="1"/>
        <v>1.200086342845045</v>
      </c>
      <c r="H95" s="76">
        <f t="shared" si="2"/>
        <v>47500</v>
      </c>
      <c r="I95" s="76">
        <f t="shared" si="3"/>
        <v>60500</v>
      </c>
      <c r="T95" s="77"/>
      <c r="U95" s="77"/>
      <c r="V95" s="77"/>
      <c r="W95" s="77"/>
      <c r="X95" s="77"/>
    </row>
    <row r="96" spans="1:25" x14ac:dyDescent="0.25">
      <c r="A96" s="110">
        <f t="shared" si="6"/>
        <v>55000</v>
      </c>
      <c r="B96" s="64"/>
      <c r="C96" s="78"/>
      <c r="D96" s="72"/>
      <c r="E96" s="73">
        <f t="shared" ref="E96:E159" si="7">IF(A96&lt;=$C$21,$C$17*EXP(-A96/$C$19),$C$18*EXP(-(A96-$C$21)/$C$20))</f>
        <v>15008.445613357011</v>
      </c>
      <c r="F96" s="74">
        <f t="shared" si="5"/>
        <v>77.018821152767828</v>
      </c>
      <c r="G96" s="75">
        <f t="shared" ref="G96:G159" si="8">IF(A96&lt;=$C$21,($C$5-$C$8)*(F96/$C$12)^(1/$C$11)+$C$8, ($C$28-$C$8)*(F96/$C$29)^(1/$C$11)+$C$8)</f>
        <v>1.0747538774308305</v>
      </c>
      <c r="H96" s="76">
        <f t="shared" ref="H96:H159" si="9">A96-$C$6/2</f>
        <v>48500</v>
      </c>
      <c r="I96" s="76">
        <f t="shared" ref="I96:I159" si="10">A96+$C$6/2</f>
        <v>61500</v>
      </c>
      <c r="T96" s="77"/>
      <c r="U96" s="77"/>
      <c r="V96" s="77"/>
      <c r="W96" s="77"/>
      <c r="X96" s="77"/>
    </row>
    <row r="97" spans="1:24" x14ac:dyDescent="0.25">
      <c r="A97" s="110">
        <f t="shared" si="6"/>
        <v>56000</v>
      </c>
      <c r="B97" s="64"/>
      <c r="C97" s="78"/>
      <c r="D97" s="72"/>
      <c r="E97" s="73">
        <f t="shared" si="7"/>
        <v>14775.761231339431</v>
      </c>
      <c r="F97" s="74">
        <f t="shared" ref="F97:F160" si="11">IF(A97&lt;=$C$21,IF($C$12*(1-$C$25*(EXP(A97/$C$19)-1))&gt;0,$C$12*(1-$C$25*(EXP(A97/$C$19)-1)),0),IF($C$29*(1-$C$27*(EXP((A97-$C$21)/$C$20)-1))&gt;0,$C$29*(1-$C$27*(EXP((A97-$C$21)/$C$20)-1)),0))</f>
        <v>75.185560257437615</v>
      </c>
      <c r="G97" s="75">
        <f t="shared" si="8"/>
        <v>0.95827010742024721</v>
      </c>
      <c r="H97" s="76">
        <f t="shared" si="9"/>
        <v>49500</v>
      </c>
      <c r="I97" s="76">
        <f t="shared" si="10"/>
        <v>62500</v>
      </c>
      <c r="T97" s="77"/>
      <c r="U97" s="77"/>
      <c r="V97" s="77"/>
      <c r="W97" s="77"/>
      <c r="X97" s="77"/>
    </row>
    <row r="98" spans="1:24" x14ac:dyDescent="0.25">
      <c r="A98" s="110">
        <f t="shared" si="6"/>
        <v>57000</v>
      </c>
      <c r="B98" s="64"/>
      <c r="C98" s="78"/>
      <c r="D98" s="72"/>
      <c r="E98" s="73">
        <f t="shared" si="7"/>
        <v>14546.684286296315</v>
      </c>
      <c r="F98" s="74">
        <f t="shared" si="11"/>
        <v>73.323429703764404</v>
      </c>
      <c r="G98" s="75">
        <f t="shared" si="8"/>
        <v>0.85039921078439495</v>
      </c>
      <c r="H98" s="76">
        <f t="shared" si="9"/>
        <v>50500</v>
      </c>
      <c r="I98" s="76">
        <f t="shared" si="10"/>
        <v>63500</v>
      </c>
      <c r="T98" s="77"/>
      <c r="U98" s="77"/>
      <c r="V98" s="77"/>
      <c r="W98" s="77"/>
      <c r="X98" s="77"/>
    </row>
    <row r="99" spans="1:24" x14ac:dyDescent="0.25">
      <c r="A99" s="110">
        <f t="shared" si="6"/>
        <v>58000</v>
      </c>
      <c r="B99" s="64"/>
      <c r="C99" s="78"/>
      <c r="D99" s="72"/>
      <c r="E99" s="73">
        <f t="shared" si="7"/>
        <v>14321.158850101285</v>
      </c>
      <c r="F99" s="74">
        <f t="shared" si="11"/>
        <v>71.431974860781594</v>
      </c>
      <c r="G99" s="75">
        <f t="shared" si="8"/>
        <v>0.75088717654360981</v>
      </c>
      <c r="H99" s="76">
        <f t="shared" si="9"/>
        <v>51500</v>
      </c>
      <c r="I99" s="76">
        <f t="shared" si="10"/>
        <v>64500</v>
      </c>
      <c r="T99" s="77"/>
      <c r="U99" s="77"/>
      <c r="V99" s="77"/>
      <c r="W99" s="77"/>
      <c r="X99" s="77"/>
    </row>
    <row r="100" spans="1:24" x14ac:dyDescent="0.25">
      <c r="A100" s="110">
        <f t="shared" si="6"/>
        <v>59000</v>
      </c>
      <c r="B100" s="64"/>
      <c r="C100" s="78"/>
      <c r="D100" s="72"/>
      <c r="E100" s="73">
        <f t="shared" si="7"/>
        <v>14099.129861713185</v>
      </c>
      <c r="F100" s="74">
        <f t="shared" si="11"/>
        <v>69.510733938126592</v>
      </c>
      <c r="G100" s="75">
        <f t="shared" si="8"/>
        <v>0.659462351035628</v>
      </c>
      <c r="H100" s="76">
        <f t="shared" si="9"/>
        <v>52500</v>
      </c>
      <c r="I100" s="76">
        <f t="shared" si="10"/>
        <v>65500</v>
      </c>
      <c r="T100" s="77"/>
      <c r="U100" s="77"/>
      <c r="V100" s="77"/>
      <c r="W100" s="77"/>
      <c r="X100" s="77"/>
    </row>
    <row r="101" spans="1:24" x14ac:dyDescent="0.25">
      <c r="A101" s="110">
        <f t="shared" si="6"/>
        <v>60000</v>
      </c>
      <c r="B101" s="64"/>
      <c r="C101" s="78"/>
      <c r="D101" s="72"/>
      <c r="E101" s="73">
        <f t="shared" si="7"/>
        <v>13880.543113733187</v>
      </c>
      <c r="F101" s="74">
        <f t="shared" si="11"/>
        <v>67.559237873296809</v>
      </c>
      <c r="G101" s="75">
        <f t="shared" si="8"/>
        <v>0.57583611595176931</v>
      </c>
      <c r="H101" s="76">
        <f t="shared" si="9"/>
        <v>53500</v>
      </c>
      <c r="I101" s="76">
        <f t="shared" si="10"/>
        <v>66500</v>
      </c>
      <c r="T101" s="77"/>
      <c r="U101" s="77"/>
      <c r="V101" s="77"/>
      <c r="W101" s="77"/>
      <c r="X101" s="77"/>
    </row>
    <row r="102" spans="1:24" x14ac:dyDescent="0.25">
      <c r="A102" s="110">
        <f t="shared" si="6"/>
        <v>61000</v>
      </c>
      <c r="B102" s="64"/>
      <c r="C102" s="78"/>
      <c r="D102" s="72"/>
      <c r="E102" s="73">
        <f t="shared" si="7"/>
        <v>13665.345239170283</v>
      </c>
      <c r="F102" s="74">
        <f t="shared" si="11"/>
        <v>65.577010217130024</v>
      </c>
      <c r="G102" s="75">
        <f t="shared" si="8"/>
        <v>0.49970370583803581</v>
      </c>
      <c r="H102" s="76">
        <f t="shared" si="9"/>
        <v>54500</v>
      </c>
      <c r="I102" s="76">
        <f t="shared" si="10"/>
        <v>67500</v>
      </c>
      <c r="T102" s="77"/>
      <c r="U102" s="77"/>
      <c r="V102" s="77"/>
      <c r="W102" s="77"/>
      <c r="X102" s="77"/>
    </row>
    <row r="103" spans="1:24" x14ac:dyDescent="0.25">
      <c r="A103" s="110">
        <f t="shared" si="6"/>
        <v>62000</v>
      </c>
      <c r="B103" s="64"/>
      <c r="C103" s="78"/>
      <c r="D103" s="72"/>
      <c r="E103" s="73">
        <f t="shared" si="7"/>
        <v>13453.483698411961</v>
      </c>
      <c r="F103" s="74">
        <f t="shared" si="11"/>
        <v>63.563567017481446</v>
      </c>
      <c r="G103" s="75">
        <f t="shared" si="8"/>
        <v>0.43074517244606225</v>
      </c>
      <c r="H103" s="76">
        <f t="shared" si="9"/>
        <v>55500</v>
      </c>
      <c r="I103" s="76">
        <f t="shared" si="10"/>
        <v>68500</v>
      </c>
      <c r="T103" s="77"/>
      <c r="U103" s="77"/>
      <c r="V103" s="77"/>
      <c r="W103" s="77"/>
      <c r="X103" s="77"/>
    </row>
    <row r="104" spans="1:24" x14ac:dyDescent="0.25">
      <c r="A104" s="110">
        <f t="shared" si="6"/>
        <v>63000</v>
      </c>
      <c r="B104" s="64"/>
      <c r="C104" s="78"/>
      <c r="D104" s="72"/>
      <c r="E104" s="73">
        <f t="shared" si="7"/>
        <v>13244.906766396922</v>
      </c>
      <c r="F104" s="74">
        <f t="shared" si="11"/>
        <v>61.518416701068979</v>
      </c>
      <c r="G104" s="75">
        <f t="shared" si="8"/>
        <v>0.36862650285888598</v>
      </c>
      <c r="H104" s="76">
        <f t="shared" si="9"/>
        <v>56500</v>
      </c>
      <c r="I104" s="76">
        <f t="shared" si="10"/>
        <v>69500</v>
      </c>
      <c r="T104" s="77"/>
      <c r="U104" s="77"/>
      <c r="V104" s="77"/>
      <c r="W104" s="77"/>
      <c r="X104" s="77"/>
    </row>
    <row r="105" spans="1:24" x14ac:dyDescent="0.25">
      <c r="A105" s="110">
        <f t="shared" si="6"/>
        <v>64000</v>
      </c>
      <c r="B105" s="64"/>
      <c r="C105" s="78"/>
      <c r="D105" s="72"/>
      <c r="E105" s="73">
        <f t="shared" si="7"/>
        <v>13039.563519986594</v>
      </c>
      <c r="F105" s="74">
        <f t="shared" si="11"/>
        <v>59.44105995345766</v>
      </c>
      <c r="G105" s="75">
        <f t="shared" si="8"/>
        <v>0.31300089768189537</v>
      </c>
      <c r="H105" s="76">
        <f t="shared" si="9"/>
        <v>57500</v>
      </c>
      <c r="I105" s="76">
        <f t="shared" si="10"/>
        <v>70500</v>
      </c>
      <c r="T105" s="77"/>
      <c r="U105" s="77"/>
      <c r="V105" s="77"/>
      <c r="W105" s="77"/>
      <c r="X105" s="77"/>
    </row>
    <row r="106" spans="1:24" x14ac:dyDescent="0.25">
      <c r="A106" s="110">
        <f t="shared" si="6"/>
        <v>65000</v>
      </c>
      <c r="B106" s="64"/>
      <c r="C106" s="78"/>
      <c r="D106" s="72"/>
      <c r="E106" s="73">
        <f t="shared" si="7"/>
        <v>12837.403825532503</v>
      </c>
      <c r="F106" s="74">
        <f t="shared" si="11"/>
        <v>57.330989597154385</v>
      </c>
      <c r="G106" s="75">
        <f t="shared" si="8"/>
        <v>0.26351021474902847</v>
      </c>
      <c r="H106" s="76">
        <f t="shared" si="9"/>
        <v>58500</v>
      </c>
      <c r="I106" s="76">
        <f t="shared" si="10"/>
        <v>71500</v>
      </c>
      <c r="T106" s="77"/>
      <c r="U106" s="77"/>
      <c r="V106" s="77"/>
      <c r="W106" s="77"/>
      <c r="X106" s="77"/>
    </row>
    <row r="107" spans="1:24" x14ac:dyDescent="0.25">
      <c r="A107" s="110">
        <f t="shared" si="6"/>
        <v>66000</v>
      </c>
      <c r="B107" s="64"/>
      <c r="C107" s="78"/>
      <c r="D107" s="72"/>
      <c r="E107" s="73">
        <f t="shared" si="7"/>
        <v>12638.37832663635</v>
      </c>
      <c r="F107" s="74">
        <f t="shared" si="11"/>
        <v>55.18769046778263</v>
      </c>
      <c r="G107" s="75">
        <f t="shared" si="8"/>
        <v>0.21978658271237525</v>
      </c>
      <c r="H107" s="76">
        <f t="shared" si="9"/>
        <v>59500</v>
      </c>
      <c r="I107" s="76">
        <f t="shared" si="10"/>
        <v>72500</v>
      </c>
      <c r="T107" s="77"/>
      <c r="U107" s="77"/>
      <c r="V107" s="77"/>
      <c r="W107" s="77"/>
      <c r="X107" s="77"/>
    </row>
    <row r="108" spans="1:24" x14ac:dyDescent="0.25">
      <c r="A108" s="110">
        <f t="shared" ref="A108:A167" si="12">A107+$C$4</f>
        <v>67000</v>
      </c>
      <c r="B108" s="64"/>
      <c r="C108" s="78"/>
      <c r="D108" s="72"/>
      <c r="E108" s="73">
        <f t="shared" si="7"/>
        <v>12442.438432099862</v>
      </c>
      <c r="F108" s="74">
        <f t="shared" si="11"/>
        <v>53.010639288307424</v>
      </c>
      <c r="G108" s="75">
        <f t="shared" si="8"/>
        <v>0.18145418751801615</v>
      </c>
      <c r="H108" s="76">
        <f t="shared" si="9"/>
        <v>60500</v>
      </c>
      <c r="I108" s="76">
        <f t="shared" si="10"/>
        <v>73500</v>
      </c>
      <c r="T108" s="77"/>
      <c r="U108" s="77"/>
      <c r="V108" s="77"/>
      <c r="W108" s="77"/>
      <c r="X108" s="77"/>
    </row>
    <row r="109" spans="1:24" x14ac:dyDescent="0.25">
      <c r="A109" s="110">
        <f t="shared" si="12"/>
        <v>68000</v>
      </c>
      <c r="B109" s="64"/>
      <c r="C109" s="78"/>
      <c r="D109" s="72"/>
      <c r="E109" s="73">
        <f t="shared" si="7"/>
        <v>12249.536304061474</v>
      </c>
      <c r="F109" s="74">
        <f t="shared" si="11"/>
        <v>50.799304541279589</v>
      </c>
      <c r="G109" s="75">
        <f t="shared" si="8"/>
        <v>0.14813123307335399</v>
      </c>
      <c r="H109" s="76">
        <f t="shared" si="9"/>
        <v>61500</v>
      </c>
      <c r="I109" s="76">
        <f t="shared" si="10"/>
        <v>74500</v>
      </c>
      <c r="T109" s="77"/>
      <c r="U109" s="77"/>
      <c r="V109" s="77"/>
      <c r="W109" s="77"/>
      <c r="X109" s="77"/>
    </row>
    <row r="110" spans="1:24" x14ac:dyDescent="0.25">
      <c r="A110" s="110">
        <f t="shared" si="12"/>
        <v>69000</v>
      </c>
      <c r="B110" s="64"/>
      <c r="C110" s="78"/>
      <c r="D110" s="72"/>
      <c r="E110" s="73">
        <f t="shared" si="7"/>
        <v>12059.624846316921</v>
      </c>
      <c r="F110" s="74">
        <f t="shared" si="11"/>
        <v>48.553146339067901</v>
      </c>
      <c r="G110" s="75">
        <f t="shared" si="8"/>
        <v>0.11943207532429378</v>
      </c>
      <c r="H110" s="76">
        <f t="shared" si="9"/>
        <v>62500</v>
      </c>
      <c r="I110" s="76">
        <f t="shared" si="10"/>
        <v>75500</v>
      </c>
      <c r="T110" s="77"/>
      <c r="U110" s="77"/>
      <c r="V110" s="77"/>
      <c r="W110" s="77"/>
      <c r="X110" s="77"/>
    </row>
    <row r="111" spans="1:24" x14ac:dyDescent="0.25">
      <c r="A111" s="110">
        <f t="shared" si="12"/>
        <v>70000</v>
      </c>
      <c r="B111" s="64"/>
      <c r="C111" s="78"/>
      <c r="D111" s="72"/>
      <c r="E111" s="73">
        <f t="shared" si="7"/>
        <v>11872.657692820903</v>
      </c>
      <c r="F111" s="74">
        <f t="shared" si="11"/>
        <v>46.271616292048208</v>
      </c>
      <c r="G111" s="75">
        <f t="shared" si="8"/>
        <v>9.4969526417178929E-2</v>
      </c>
      <c r="H111" s="76">
        <f t="shared" si="9"/>
        <v>63500</v>
      </c>
      <c r="I111" s="76">
        <f t="shared" si="10"/>
        <v>76500</v>
      </c>
      <c r="T111" s="77"/>
      <c r="U111" s="77"/>
      <c r="V111" s="77"/>
      <c r="W111" s="77"/>
      <c r="X111" s="77"/>
    </row>
    <row r="112" spans="1:24" x14ac:dyDescent="0.25">
      <c r="A112" s="110">
        <f t="shared" si="12"/>
        <v>71000</v>
      </c>
      <c r="B112" s="64"/>
      <c r="C112" s="78"/>
      <c r="D112" s="72"/>
      <c r="E112" s="73">
        <f t="shared" si="7"/>
        <v>11688.589196367033</v>
      </c>
      <c r="F112" s="74">
        <f t="shared" si="11"/>
        <v>43.954157374716267</v>
      </c>
      <c r="G112" s="75">
        <f t="shared" si="8"/>
        <v>7.4357322540899592E-2</v>
      </c>
      <c r="H112" s="76">
        <f t="shared" si="9"/>
        <v>64500</v>
      </c>
      <c r="I112" s="76">
        <f t="shared" si="10"/>
        <v>77500</v>
      </c>
      <c r="T112" s="77"/>
      <c r="U112" s="77"/>
      <c r="V112" s="77"/>
      <c r="W112" s="77"/>
      <c r="X112" s="77"/>
    </row>
    <row r="113" spans="1:24" x14ac:dyDescent="0.25">
      <c r="A113" s="110">
        <f t="shared" si="12"/>
        <v>72000</v>
      </c>
      <c r="B113" s="64"/>
      <c r="C113" s="78"/>
      <c r="D113" s="72"/>
      <c r="E113" s="73">
        <f t="shared" si="7"/>
        <v>11507.374417443254</v>
      </c>
      <c r="F113" s="74">
        <f t="shared" si="11"/>
        <v>41.600203789692593</v>
      </c>
      <c r="G113" s="75">
        <f t="shared" si="8"/>
        <v>5.7212745334482361E-2</v>
      </c>
      <c r="H113" s="76">
        <f t="shared" si="9"/>
        <v>65500</v>
      </c>
      <c r="I113" s="76">
        <f t="shared" si="10"/>
        <v>78500</v>
      </c>
      <c r="J113" s="77"/>
      <c r="K113" s="77"/>
      <c r="L113" s="77"/>
      <c r="M113" s="77"/>
      <c r="N113" s="79"/>
      <c r="O113" s="79"/>
      <c r="P113" s="79"/>
      <c r="Q113" s="79"/>
      <c r="R113" s="77"/>
      <c r="S113" s="79"/>
      <c r="T113" s="77"/>
      <c r="U113" s="77"/>
      <c r="V113" s="77"/>
      <c r="W113" s="77"/>
      <c r="X113" s="77"/>
    </row>
    <row r="114" spans="1:24" x14ac:dyDescent="0.25">
      <c r="A114" s="110">
        <f t="shared" si="12"/>
        <v>73000</v>
      </c>
      <c r="B114" s="64"/>
      <c r="C114" s="78"/>
      <c r="D114" s="72"/>
      <c r="E114" s="73">
        <f t="shared" si="7"/>
        <v>11328.969113260071</v>
      </c>
      <c r="F114" s="74">
        <f t="shared" si="11"/>
        <v>39.209180829585364</v>
      </c>
      <c r="G114" s="75">
        <f t="shared" si="8"/>
        <v>4.3159382291073543E-2</v>
      </c>
      <c r="H114" s="76">
        <f t="shared" si="9"/>
        <v>66500</v>
      </c>
      <c r="I114" s="76">
        <f t="shared" si="10"/>
        <v>79500</v>
      </c>
      <c r="J114" s="77"/>
      <c r="K114" s="77"/>
      <c r="L114" s="77"/>
      <c r="M114" s="77"/>
      <c r="N114" s="79"/>
      <c r="O114" s="79"/>
      <c r="P114" s="79"/>
      <c r="Q114" s="79"/>
      <c r="R114" s="77"/>
      <c r="S114" s="79"/>
      <c r="T114" s="77"/>
      <c r="U114" s="77"/>
      <c r="V114" s="77"/>
      <c r="W114" s="77"/>
      <c r="X114" s="77"/>
    </row>
    <row r="115" spans="1:24" x14ac:dyDescent="0.25">
      <c r="A115" s="110">
        <f t="shared" si="12"/>
        <v>74000</v>
      </c>
      <c r="B115" s="64"/>
      <c r="C115" s="78"/>
      <c r="D115" s="72"/>
      <c r="E115" s="73">
        <f t="shared" si="7"/>
        <v>11153.329726948859</v>
      </c>
      <c r="F115" s="74">
        <f t="shared" si="11"/>
        <v>36.780504736678282</v>
      </c>
      <c r="G115" s="75">
        <f t="shared" si="8"/>
        <v>3.1830006252889592E-2</v>
      </c>
      <c r="H115" s="76">
        <f t="shared" si="9"/>
        <v>67500</v>
      </c>
      <c r="I115" s="76">
        <f t="shared" si="10"/>
        <v>80500</v>
      </c>
      <c r="J115" s="77"/>
      <c r="K115" s="77"/>
      <c r="L115" s="77"/>
      <c r="M115" s="77"/>
      <c r="N115" s="79"/>
      <c r="O115" s="79"/>
      <c r="P115" s="79"/>
      <c r="Q115" s="79"/>
      <c r="R115" s="77"/>
      <c r="S115" s="79"/>
      <c r="T115" s="77"/>
      <c r="U115" s="77"/>
      <c r="V115" s="77"/>
      <c r="W115" s="77"/>
      <c r="X115" s="77"/>
    </row>
    <row r="116" spans="1:24" x14ac:dyDescent="0.25">
      <c r="A116" s="110">
        <f t="shared" si="12"/>
        <v>75000</v>
      </c>
      <c r="B116" s="64"/>
      <c r="C116" s="78"/>
      <c r="D116" s="72"/>
      <c r="E116" s="73">
        <f t="shared" si="7"/>
        <v>10980.413376927658</v>
      </c>
      <c r="F116" s="74">
        <f t="shared" si="11"/>
        <v>34.313582560408676</v>
      </c>
      <c r="G116" s="75">
        <f t="shared" si="8"/>
        <v>2.2869547704432586E-2</v>
      </c>
      <c r="H116" s="76">
        <f t="shared" si="9"/>
        <v>68500</v>
      </c>
      <c r="I116" s="76">
        <f t="shared" si="10"/>
        <v>81500</v>
      </c>
      <c r="J116" s="77"/>
      <c r="K116" s="77"/>
      <c r="L116" s="77"/>
      <c r="M116" s="77"/>
      <c r="N116" s="79"/>
      <c r="O116" s="79"/>
      <c r="P116" s="79"/>
      <c r="Q116" s="79"/>
      <c r="R116" s="77"/>
      <c r="S116" s="79"/>
      <c r="T116" s="77"/>
      <c r="U116" s="77"/>
      <c r="V116" s="77"/>
      <c r="W116" s="77"/>
      <c r="X116" s="77"/>
    </row>
    <row r="117" spans="1:24" x14ac:dyDescent="0.25">
      <c r="A117" s="110">
        <f t="shared" si="12"/>
        <v>76000</v>
      </c>
      <c r="B117" s="64"/>
      <c r="C117" s="78"/>
      <c r="D117" s="72"/>
      <c r="E117" s="73">
        <f t="shared" si="7"/>
        <v>10810.177846431803</v>
      </c>
      <c r="F117" s="74">
        <f t="shared" si="11"/>
        <v>31.807812012601136</v>
      </c>
      <c r="G117" s="75">
        <f t="shared" si="8"/>
        <v>1.5938125922830129E-2</v>
      </c>
      <c r="H117" s="76">
        <f t="shared" si="9"/>
        <v>69500</v>
      </c>
      <c r="I117" s="76">
        <f t="shared" si="10"/>
        <v>82500</v>
      </c>
      <c r="J117" s="77"/>
      <c r="K117" s="77"/>
      <c r="L117" s="77"/>
      <c r="M117" s="77"/>
      <c r="N117" s="79"/>
      <c r="O117" s="79"/>
      <c r="P117" s="79"/>
      <c r="Q117" s="79"/>
      <c r="R117" s="77"/>
      <c r="S117" s="79"/>
      <c r="T117" s="77"/>
      <c r="U117" s="77"/>
      <c r="V117" s="77"/>
      <c r="W117" s="77"/>
      <c r="X117" s="77"/>
    </row>
    <row r="118" spans="1:24" x14ac:dyDescent="0.25">
      <c r="A118" s="110">
        <f t="shared" si="12"/>
        <v>77000</v>
      </c>
      <c r="B118" s="64"/>
      <c r="C118" s="78"/>
      <c r="D118" s="72"/>
      <c r="E118" s="73">
        <f t="shared" si="7"/>
        <v>10642.58157320691</v>
      </c>
      <c r="F118" s="74">
        <f t="shared" si="11"/>
        <v>29.262581320421603</v>
      </c>
      <c r="G118" s="75">
        <f t="shared" si="8"/>
        <v>1.0714095868240606E-2</v>
      </c>
      <c r="H118" s="76">
        <f t="shared" si="9"/>
        <v>70500</v>
      </c>
      <c r="I118" s="76">
        <f t="shared" si="10"/>
        <v>83500</v>
      </c>
      <c r="J118" s="77"/>
      <c r="K118" s="77"/>
      <c r="L118" s="77"/>
      <c r="M118" s="77"/>
      <c r="N118" s="79"/>
      <c r="O118" s="79"/>
      <c r="P118" s="79"/>
      <c r="Q118" s="79"/>
      <c r="R118" s="77"/>
      <c r="S118" s="79"/>
      <c r="T118" s="77"/>
      <c r="U118" s="77"/>
      <c r="V118" s="77"/>
      <c r="W118" s="77"/>
      <c r="X118" s="77"/>
    </row>
    <row r="119" spans="1:24" x14ac:dyDescent="0.25">
      <c r="A119" s="110">
        <f t="shared" si="12"/>
        <v>78000</v>
      </c>
      <c r="B119" s="64"/>
      <c r="C119" s="78"/>
      <c r="D119" s="72"/>
      <c r="E119" s="73">
        <f t="shared" si="7"/>
        <v>10477.583639361617</v>
      </c>
      <c r="F119" s="74">
        <f t="shared" si="11"/>
        <v>26.677269077015762</v>
      </c>
      <c r="G119" s="75">
        <f t="shared" si="8"/>
        <v>6.8970566494341197E-3</v>
      </c>
      <c r="H119" s="76">
        <f t="shared" si="9"/>
        <v>71500</v>
      </c>
      <c r="I119" s="76">
        <f t="shared" si="10"/>
        <v>84500</v>
      </c>
      <c r="J119" s="77"/>
      <c r="K119" s="77"/>
      <c r="L119" s="77"/>
      <c r="M119" s="77"/>
      <c r="N119" s="79"/>
      <c r="O119" s="79"/>
      <c r="P119" s="79"/>
      <c r="Q119" s="79"/>
      <c r="R119" s="77"/>
      <c r="S119" s="79"/>
      <c r="T119" s="77"/>
      <c r="U119" s="77"/>
      <c r="V119" s="77"/>
      <c r="W119" s="77"/>
      <c r="X119" s="77"/>
    </row>
    <row r="120" spans="1:24" x14ac:dyDescent="0.25">
      <c r="A120" s="110">
        <f t="shared" si="12"/>
        <v>79000</v>
      </c>
      <c r="B120" s="64"/>
      <c r="C120" s="78"/>
      <c r="D120" s="72"/>
      <c r="E120" s="73">
        <f t="shared" si="7"/>
        <v>10315.143761377671</v>
      </c>
      <c r="F120" s="74">
        <f t="shared" si="11"/>
        <v>24.051244089795141</v>
      </c>
      <c r="G120" s="75">
        <f t="shared" si="8"/>
        <v>4.2107540227454459E-3</v>
      </c>
      <c r="H120" s="76">
        <f t="shared" si="9"/>
        <v>72500</v>
      </c>
      <c r="I120" s="76">
        <f t="shared" si="10"/>
        <v>85500</v>
      </c>
      <c r="J120" s="77"/>
      <c r="K120" s="77"/>
      <c r="L120" s="77"/>
      <c r="M120" s="77"/>
      <c r="N120" s="79"/>
      <c r="O120" s="79"/>
      <c r="P120" s="79"/>
      <c r="Q120" s="79"/>
      <c r="R120" s="77"/>
      <c r="S120" s="79"/>
      <c r="T120" s="77"/>
      <c r="U120" s="77"/>
      <c r="V120" s="77"/>
      <c r="W120" s="77"/>
      <c r="X120" s="77"/>
    </row>
    <row r="121" spans="1:24" x14ac:dyDescent="0.25">
      <c r="A121" s="110">
        <f t="shared" si="12"/>
        <v>80000</v>
      </c>
      <c r="B121" s="64"/>
      <c r="C121" s="78"/>
      <c r="D121" s="72"/>
      <c r="E121" s="73">
        <f t="shared" si="7"/>
        <v>10155.222280274884</v>
      </c>
      <c r="F121" s="74">
        <f t="shared" si="11"/>
        <v>21.383865226334439</v>
      </c>
      <c r="G121" s="75">
        <f t="shared" si="8"/>
        <v>2.4057930504904879E-3</v>
      </c>
      <c r="H121" s="76">
        <f t="shared" si="9"/>
        <v>73500</v>
      </c>
      <c r="I121" s="76">
        <f t="shared" si="10"/>
        <v>86500</v>
      </c>
      <c r="J121" s="77"/>
      <c r="K121" s="77"/>
      <c r="L121" s="77"/>
      <c r="M121" s="77"/>
      <c r="N121" s="79"/>
      <c r="O121" s="79"/>
      <c r="P121" s="79"/>
      <c r="Q121" s="79"/>
      <c r="R121" s="77"/>
      <c r="S121" s="79"/>
      <c r="T121" s="77"/>
      <c r="U121" s="77"/>
      <c r="V121" s="77"/>
      <c r="W121" s="77"/>
      <c r="X121" s="77"/>
    </row>
    <row r="122" spans="1:24" x14ac:dyDescent="0.25">
      <c r="A122" s="110">
        <f t="shared" si="12"/>
        <v>81000</v>
      </c>
      <c r="B122" s="64"/>
      <c r="C122" s="78"/>
      <c r="D122" s="72"/>
      <c r="E122" s="73">
        <f t="shared" si="7"/>
        <v>9997.7801519285622</v>
      </c>
      <c r="F122" s="74">
        <f t="shared" si="11"/>
        <v>18.67448125784167</v>
      </c>
      <c r="G122" s="75">
        <f t="shared" si="8"/>
        <v>1.2620568665496037E-3</v>
      </c>
      <c r="H122" s="76">
        <f t="shared" si="9"/>
        <v>74500</v>
      </c>
      <c r="I122" s="76">
        <f t="shared" si="10"/>
        <v>87500</v>
      </c>
      <c r="J122" s="77"/>
      <c r="K122" s="77"/>
      <c r="L122" s="77"/>
      <c r="M122" s="77"/>
      <c r="N122" s="79"/>
      <c r="O122" s="79"/>
      <c r="P122" s="79"/>
      <c r="Q122" s="79"/>
      <c r="R122" s="77"/>
      <c r="S122" s="79"/>
      <c r="T122" s="77"/>
      <c r="U122" s="77"/>
      <c r="V122" s="77"/>
      <c r="W122" s="77"/>
      <c r="X122" s="77"/>
    </row>
    <row r="123" spans="1:24" x14ac:dyDescent="0.25">
      <c r="A123" s="110">
        <f t="shared" si="12"/>
        <v>82000</v>
      </c>
      <c r="B123" s="64"/>
      <c r="C123" s="78"/>
      <c r="D123" s="72"/>
      <c r="E123" s="73">
        <f t="shared" si="7"/>
        <v>9842.7789375370612</v>
      </c>
      <c r="F123" s="74">
        <f t="shared" si="11"/>
        <v>15.922430700163657</v>
      </c>
      <c r="G123" s="75">
        <f t="shared" si="8"/>
        <v>5.907021423538194E-4</v>
      </c>
      <c r="H123" s="76">
        <f t="shared" si="9"/>
        <v>75500</v>
      </c>
      <c r="I123" s="76">
        <f t="shared" si="10"/>
        <v>88500</v>
      </c>
      <c r="S123" s="77"/>
      <c r="T123" s="77"/>
      <c r="U123" s="77"/>
      <c r="V123" s="77"/>
      <c r="W123" s="77"/>
      <c r="X123" s="77"/>
    </row>
    <row r="124" spans="1:24" x14ac:dyDescent="0.25">
      <c r="A124" s="110">
        <f t="shared" si="12"/>
        <v>83000</v>
      </c>
      <c r="B124" s="64"/>
      <c r="C124" s="78"/>
      <c r="D124" s="72"/>
      <c r="E124" s="73">
        <f t="shared" si="7"/>
        <v>9690.1807942371161</v>
      </c>
      <c r="F124" s="74">
        <f t="shared" si="11"/>
        <v>13.127041652287495</v>
      </c>
      <c r="G124" s="75">
        <f t="shared" si="8"/>
        <v>2.3556921051459377E-4</v>
      </c>
      <c r="H124" s="76">
        <f t="shared" si="9"/>
        <v>76500</v>
      </c>
      <c r="I124" s="76">
        <f t="shared" si="10"/>
        <v>89500</v>
      </c>
      <c r="S124" s="77"/>
      <c r="T124" s="77"/>
      <c r="U124" s="77"/>
      <c r="V124" s="77"/>
      <c r="W124" s="77"/>
      <c r="X124" s="77"/>
    </row>
    <row r="125" spans="1:24" x14ac:dyDescent="0.25">
      <c r="A125" s="110">
        <f t="shared" si="12"/>
        <v>84000</v>
      </c>
      <c r="B125" s="64"/>
      <c r="C125" s="78"/>
      <c r="D125" s="72"/>
      <c r="E125" s="73">
        <f t="shared" si="7"/>
        <v>9539.9484658646779</v>
      </c>
      <c r="F125" s="74">
        <f t="shared" si="11"/>
        <v>10.287631632298949</v>
      </c>
      <c r="G125" s="75">
        <f t="shared" si="8"/>
        <v>7.38012918444866E-5</v>
      </c>
      <c r="H125" s="76">
        <f t="shared" si="9"/>
        <v>77500</v>
      </c>
      <c r="I125" s="76">
        <f t="shared" si="10"/>
        <v>90500</v>
      </c>
      <c r="S125" s="77"/>
      <c r="T125" s="77"/>
      <c r="U125" s="77"/>
      <c r="V125" s="77"/>
      <c r="W125" s="77"/>
      <c r="X125" s="77"/>
    </row>
    <row r="126" spans="1:24" x14ac:dyDescent="0.25">
      <c r="A126" s="110">
        <f t="shared" si="12"/>
        <v>85000</v>
      </c>
      <c r="B126" s="64"/>
      <c r="C126" s="78"/>
      <c r="D126" s="72"/>
      <c r="E126" s="73">
        <f t="shared" si="7"/>
        <v>9392.0452738589884</v>
      </c>
      <c r="F126" s="74">
        <f t="shared" si="11"/>
        <v>7.4035074107575243</v>
      </c>
      <c r="G126" s="75">
        <f t="shared" si="8"/>
        <v>1.5406112348433367E-5</v>
      </c>
      <c r="H126" s="76">
        <f t="shared" si="9"/>
        <v>78500</v>
      </c>
      <c r="I126" s="76">
        <f t="shared" si="10"/>
        <v>91500</v>
      </c>
      <c r="S126" s="77"/>
      <c r="T126" s="77"/>
      <c r="U126" s="77"/>
      <c r="V126" s="77"/>
      <c r="W126" s="77"/>
      <c r="X126" s="77"/>
    </row>
    <row r="127" spans="1:24" x14ac:dyDescent="0.25">
      <c r="A127" s="110">
        <f t="shared" si="12"/>
        <v>86000</v>
      </c>
      <c r="B127" s="64"/>
      <c r="C127" s="78"/>
      <c r="D127" s="72"/>
      <c r="E127" s="73">
        <f t="shared" si="7"/>
        <v>9246.4351083076599</v>
      </c>
      <c r="F127" s="74">
        <f t="shared" si="11"/>
        <v>4.4739648414474349</v>
      </c>
      <c r="G127" s="75">
        <f t="shared" si="8"/>
        <v>1.3997499105509705E-6</v>
      </c>
      <c r="H127" s="76">
        <f t="shared" si="9"/>
        <v>79500</v>
      </c>
      <c r="I127" s="76">
        <f t="shared" si="10"/>
        <v>92500</v>
      </c>
      <c r="S127" s="77"/>
      <c r="T127" s="77"/>
      <c r="U127" s="77"/>
      <c r="V127" s="77"/>
      <c r="W127" s="77"/>
      <c r="X127" s="77"/>
    </row>
    <row r="128" spans="1:24" x14ac:dyDescent="0.25">
      <c r="A128" s="110">
        <f t="shared" si="12"/>
        <v>87000</v>
      </c>
      <c r="B128" s="64"/>
      <c r="C128" s="78"/>
      <c r="D128" s="72"/>
      <c r="E128" s="73">
        <f t="shared" si="7"/>
        <v>9103.0824191306074</v>
      </c>
      <c r="F128" s="74">
        <f t="shared" si="11"/>
        <v>1.4982886894635954</v>
      </c>
      <c r="G128" s="75">
        <f t="shared" si="8"/>
        <v>7.6503881186247179E-9</v>
      </c>
      <c r="H128" s="76">
        <f t="shared" si="9"/>
        <v>80500</v>
      </c>
      <c r="I128" s="76">
        <f t="shared" si="10"/>
        <v>93500</v>
      </c>
      <c r="S128" s="77"/>
      <c r="T128" s="77"/>
      <c r="U128" s="77"/>
      <c r="V128" s="77"/>
      <c r="W128" s="77"/>
      <c r="X128" s="77"/>
    </row>
    <row r="129" spans="1:24" x14ac:dyDescent="0.25">
      <c r="A129" s="110">
        <f t="shared" si="12"/>
        <v>88000</v>
      </c>
      <c r="B129" s="64"/>
      <c r="C129" s="78"/>
      <c r="D129" s="72"/>
      <c r="E129" s="73">
        <f t="shared" si="7"/>
        <v>8961.9522074006582</v>
      </c>
      <c r="F129" s="74">
        <f t="shared" si="11"/>
        <v>0</v>
      </c>
      <c r="G129" s="75">
        <f t="shared" si="8"/>
        <v>0</v>
      </c>
      <c r="H129" s="76">
        <f t="shared" si="9"/>
        <v>81500</v>
      </c>
      <c r="I129" s="76">
        <f t="shared" si="10"/>
        <v>94500</v>
      </c>
      <c r="S129" s="77"/>
      <c r="T129" s="77"/>
      <c r="U129" s="77"/>
      <c r="V129" s="77"/>
      <c r="W129" s="77"/>
      <c r="X129" s="77"/>
    </row>
    <row r="130" spans="1:24" x14ac:dyDescent="0.25">
      <c r="A130" s="110">
        <f t="shared" si="12"/>
        <v>89000</v>
      </c>
      <c r="B130" s="64"/>
      <c r="C130" s="78"/>
      <c r="D130" s="72"/>
      <c r="E130" s="73">
        <f t="shared" si="7"/>
        <v>8823.0100167987021</v>
      </c>
      <c r="F130" s="74">
        <f t="shared" si="11"/>
        <v>0</v>
      </c>
      <c r="G130" s="75">
        <f t="shared" si="8"/>
        <v>0</v>
      </c>
      <c r="H130" s="76">
        <f t="shared" si="9"/>
        <v>82500</v>
      </c>
      <c r="I130" s="76">
        <f t="shared" si="10"/>
        <v>95500</v>
      </c>
      <c r="S130" s="77"/>
      <c r="T130" s="77"/>
      <c r="U130" s="77"/>
      <c r="V130" s="77"/>
      <c r="W130" s="77"/>
      <c r="X130" s="77"/>
    </row>
    <row r="131" spans="1:24" x14ac:dyDescent="0.25">
      <c r="A131" s="110">
        <f t="shared" si="12"/>
        <v>90000</v>
      </c>
      <c r="B131" s="64"/>
      <c r="C131" s="78"/>
      <c r="D131" s="72"/>
      <c r="E131" s="73">
        <f t="shared" si="7"/>
        <v>8686.221925201351</v>
      </c>
      <c r="F131" s="74">
        <f t="shared" si="11"/>
        <v>0</v>
      </c>
      <c r="G131" s="75">
        <f t="shared" si="8"/>
        <v>0</v>
      </c>
      <c r="H131" s="76">
        <f t="shared" si="9"/>
        <v>83500</v>
      </c>
      <c r="I131" s="76">
        <f t="shared" si="10"/>
        <v>96500</v>
      </c>
      <c r="S131" s="77"/>
      <c r="T131" s="77"/>
      <c r="U131" s="77"/>
      <c r="V131" s="77"/>
      <c r="W131" s="77"/>
      <c r="X131" s="77"/>
    </row>
    <row r="132" spans="1:24" x14ac:dyDescent="0.25">
      <c r="A132" s="110">
        <f t="shared" si="12"/>
        <v>91000</v>
      </c>
      <c r="B132" s="64"/>
      <c r="C132" s="78"/>
      <c r="D132" s="72"/>
      <c r="E132" s="73">
        <f t="shared" si="7"/>
        <v>8551.5545363989877</v>
      </c>
      <c r="F132" s="74">
        <f t="shared" si="11"/>
        <v>0</v>
      </c>
      <c r="G132" s="75">
        <f t="shared" si="8"/>
        <v>0</v>
      </c>
      <c r="H132" s="76">
        <f t="shared" si="9"/>
        <v>84500</v>
      </c>
      <c r="I132" s="76">
        <f t="shared" si="10"/>
        <v>97500</v>
      </c>
      <c r="S132" s="77"/>
      <c r="T132" s="77"/>
      <c r="U132" s="77"/>
      <c r="V132" s="77"/>
      <c r="W132" s="77"/>
      <c r="X132" s="77"/>
    </row>
    <row r="133" spans="1:24" x14ac:dyDescent="0.25">
      <c r="A133" s="110">
        <f t="shared" si="12"/>
        <v>92000</v>
      </c>
      <c r="B133" s="64"/>
      <c r="C133" s="78"/>
      <c r="D133" s="72"/>
      <c r="E133" s="73">
        <f t="shared" si="7"/>
        <v>8418.9749719422416</v>
      </c>
      <c r="F133" s="74">
        <f t="shared" si="11"/>
        <v>0</v>
      </c>
      <c r="G133" s="75">
        <f t="shared" si="8"/>
        <v>0</v>
      </c>
      <c r="H133" s="76">
        <f t="shared" si="9"/>
        <v>85500</v>
      </c>
      <c r="I133" s="76">
        <f t="shared" si="10"/>
        <v>98500</v>
      </c>
      <c r="S133" s="77"/>
      <c r="T133" s="77"/>
      <c r="U133" s="77"/>
      <c r="V133" s="77"/>
      <c r="W133" s="77"/>
      <c r="X133" s="77"/>
    </row>
    <row r="134" spans="1:24" x14ac:dyDescent="0.25">
      <c r="A134" s="110">
        <f t="shared" si="12"/>
        <v>93000</v>
      </c>
      <c r="B134" s="64"/>
      <c r="C134" s="78"/>
      <c r="D134" s="72"/>
      <c r="E134" s="73">
        <f t="shared" si="7"/>
        <v>8288.4508631148456</v>
      </c>
      <c r="F134" s="74">
        <f t="shared" si="11"/>
        <v>0</v>
      </c>
      <c r="G134" s="75">
        <f t="shared" si="8"/>
        <v>0</v>
      </c>
      <c r="H134" s="76">
        <f t="shared" si="9"/>
        <v>86500</v>
      </c>
      <c r="I134" s="76">
        <f t="shared" si="10"/>
        <v>99500</v>
      </c>
      <c r="S134" s="77"/>
      <c r="T134" s="77"/>
      <c r="U134" s="77"/>
      <c r="V134" s="77"/>
      <c r="W134" s="77"/>
      <c r="X134" s="77"/>
    </row>
    <row r="135" spans="1:24" x14ac:dyDescent="0.25">
      <c r="A135" s="110">
        <f t="shared" si="12"/>
        <v>94000</v>
      </c>
      <c r="B135" s="64"/>
      <c r="C135" s="78"/>
      <c r="D135" s="72"/>
      <c r="E135" s="73">
        <f t="shared" si="7"/>
        <v>8159.9503430309669</v>
      </c>
      <c r="F135" s="74">
        <f t="shared" si="11"/>
        <v>0</v>
      </c>
      <c r="G135" s="75">
        <f t="shared" si="8"/>
        <v>0</v>
      </c>
      <c r="H135" s="76">
        <f t="shared" si="9"/>
        <v>87500</v>
      </c>
      <c r="I135" s="76">
        <f t="shared" si="10"/>
        <v>100500</v>
      </c>
      <c r="S135" s="77"/>
      <c r="T135" s="77"/>
      <c r="U135" s="77"/>
      <c r="V135" s="77"/>
      <c r="W135" s="77"/>
      <c r="X135" s="77"/>
    </row>
    <row r="136" spans="1:24" x14ac:dyDescent="0.25">
      <c r="A136" s="110">
        <f t="shared" si="12"/>
        <v>95000</v>
      </c>
      <c r="B136" s="64"/>
      <c r="C136" s="78"/>
      <c r="D136" s="72"/>
      <c r="E136" s="73">
        <f t="shared" si="7"/>
        <v>8033.4420388550479</v>
      </c>
      <c r="F136" s="74">
        <f t="shared" si="11"/>
        <v>0</v>
      </c>
      <c r="G136" s="75">
        <f t="shared" si="8"/>
        <v>0</v>
      </c>
      <c r="H136" s="76">
        <f t="shared" si="9"/>
        <v>88500</v>
      </c>
      <c r="I136" s="76">
        <f t="shared" si="10"/>
        <v>101500</v>
      </c>
      <c r="S136" s="77"/>
      <c r="T136" s="77"/>
      <c r="U136" s="77"/>
      <c r="V136" s="77"/>
      <c r="W136" s="77"/>
      <c r="X136" s="77"/>
    </row>
    <row r="137" spans="1:24" x14ac:dyDescent="0.25">
      <c r="A137" s="110">
        <f t="shared" si="12"/>
        <v>96000</v>
      </c>
      <c r="B137" s="64"/>
      <c r="C137" s="78"/>
      <c r="D137" s="72"/>
      <c r="E137" s="73">
        <f t="shared" si="7"/>
        <v>7908.895064142258</v>
      </c>
      <c r="F137" s="74">
        <f t="shared" si="11"/>
        <v>0</v>
      </c>
      <c r="G137" s="75">
        <f t="shared" si="8"/>
        <v>0</v>
      </c>
      <c r="H137" s="76">
        <f t="shared" si="9"/>
        <v>89500</v>
      </c>
      <c r="I137" s="76">
        <f t="shared" si="10"/>
        <v>102500</v>
      </c>
      <c r="S137" s="77"/>
      <c r="T137" s="77"/>
      <c r="U137" s="77"/>
      <c r="V137" s="77"/>
      <c r="W137" s="77"/>
      <c r="X137" s="77"/>
    </row>
    <row r="138" spans="1:24" x14ac:dyDescent="0.25">
      <c r="A138" s="110">
        <f t="shared" si="12"/>
        <v>97000</v>
      </c>
      <c r="B138" s="64"/>
      <c r="C138" s="78"/>
      <c r="D138" s="72"/>
      <c r="E138" s="73">
        <f t="shared" si="7"/>
        <v>7786.2790112977127</v>
      </c>
      <c r="F138" s="74">
        <f t="shared" si="11"/>
        <v>0</v>
      </c>
      <c r="G138" s="75">
        <f t="shared" si="8"/>
        <v>0</v>
      </c>
      <c r="H138" s="76">
        <f t="shared" si="9"/>
        <v>90500</v>
      </c>
      <c r="I138" s="76">
        <f t="shared" si="10"/>
        <v>103500</v>
      </c>
      <c r="S138" s="77"/>
      <c r="T138" s="77"/>
      <c r="U138" s="77"/>
      <c r="V138" s="77"/>
      <c r="W138" s="77"/>
      <c r="X138" s="77"/>
    </row>
    <row r="139" spans="1:24" x14ac:dyDescent="0.25">
      <c r="A139" s="110">
        <f t="shared" si="12"/>
        <v>98000</v>
      </c>
      <c r="B139" s="64"/>
      <c r="C139" s="78"/>
      <c r="D139" s="72"/>
      <c r="E139" s="73">
        <f t="shared" si="7"/>
        <v>7665.5639441525927</v>
      </c>
      <c r="F139" s="74">
        <f t="shared" si="11"/>
        <v>0</v>
      </c>
      <c r="G139" s="75">
        <f t="shared" si="8"/>
        <v>0</v>
      </c>
      <c r="H139" s="76">
        <f t="shared" si="9"/>
        <v>91500</v>
      </c>
      <c r="I139" s="76">
        <f t="shared" si="10"/>
        <v>104500</v>
      </c>
      <c r="S139" s="77"/>
      <c r="T139" s="77"/>
      <c r="U139" s="77"/>
      <c r="V139" s="77"/>
      <c r="W139" s="77"/>
      <c r="X139" s="77"/>
    </row>
    <row r="140" spans="1:24" x14ac:dyDescent="0.25">
      <c r="A140" s="110">
        <f t="shared" si="12"/>
        <v>99000</v>
      </c>
      <c r="B140" s="64"/>
      <c r="C140" s="78"/>
      <c r="D140" s="72"/>
      <c r="E140" s="73">
        <f t="shared" si="7"/>
        <v>7546.7203906553532</v>
      </c>
      <c r="F140" s="74">
        <f t="shared" si="11"/>
        <v>0</v>
      </c>
      <c r="G140" s="75">
        <f t="shared" si="8"/>
        <v>0</v>
      </c>
      <c r="H140" s="76">
        <f t="shared" si="9"/>
        <v>92500</v>
      </c>
      <c r="I140" s="76">
        <f t="shared" si="10"/>
        <v>105500</v>
      </c>
      <c r="S140" s="77"/>
      <c r="T140" s="77"/>
      <c r="U140" s="77"/>
      <c r="V140" s="77"/>
      <c r="W140" s="77"/>
      <c r="X140" s="77"/>
    </row>
    <row r="141" spans="1:24" x14ac:dyDescent="0.25">
      <c r="A141" s="110">
        <f t="shared" si="12"/>
        <v>100000</v>
      </c>
      <c r="B141" s="64"/>
      <c r="C141" s="78"/>
      <c r="D141" s="72"/>
      <c r="E141" s="73">
        <f t="shared" si="7"/>
        <v>7429.7193356762591</v>
      </c>
      <c r="F141" s="74">
        <f t="shared" si="11"/>
        <v>0</v>
      </c>
      <c r="G141" s="75">
        <f t="shared" si="8"/>
        <v>0</v>
      </c>
      <c r="H141" s="76">
        <f t="shared" si="9"/>
        <v>93500</v>
      </c>
      <c r="I141" s="76">
        <f t="shared" si="10"/>
        <v>106500</v>
      </c>
      <c r="S141" s="77"/>
      <c r="T141" s="77"/>
      <c r="U141" s="77"/>
      <c r="V141" s="77"/>
      <c r="W141" s="77"/>
      <c r="X141" s="77"/>
    </row>
    <row r="142" spans="1:24" x14ac:dyDescent="0.25">
      <c r="A142" s="110">
        <f t="shared" si="12"/>
        <v>101000</v>
      </c>
      <c r="B142" s="64"/>
      <c r="C142" s="78"/>
      <c r="D142" s="72"/>
      <c r="E142" s="73">
        <f t="shared" si="7"/>
        <v>7314.5322139234668</v>
      </c>
      <c r="F142" s="74">
        <f t="shared" si="11"/>
        <v>0</v>
      </c>
      <c r="G142" s="75">
        <f t="shared" si="8"/>
        <v>0</v>
      </c>
      <c r="H142" s="76">
        <f t="shared" si="9"/>
        <v>94500</v>
      </c>
      <c r="I142" s="76">
        <f t="shared" si="10"/>
        <v>107500</v>
      </c>
      <c r="S142" s="77"/>
      <c r="T142" s="77"/>
      <c r="U142" s="77"/>
      <c r="V142" s="77"/>
      <c r="W142" s="77"/>
      <c r="X142" s="77"/>
    </row>
    <row r="143" spans="1:24" x14ac:dyDescent="0.25">
      <c r="A143" s="110">
        <f t="shared" si="12"/>
        <v>102000</v>
      </c>
      <c r="B143" s="64"/>
      <c r="D143" s="72"/>
      <c r="E143" s="73">
        <f t="shared" si="7"/>
        <v>7201.1309029689346</v>
      </c>
      <c r="F143" s="74">
        <f t="shared" si="11"/>
        <v>0</v>
      </c>
      <c r="G143" s="75">
        <f t="shared" si="8"/>
        <v>0</v>
      </c>
      <c r="H143" s="76">
        <f t="shared" si="9"/>
        <v>95500</v>
      </c>
      <c r="I143" s="76">
        <f t="shared" si="10"/>
        <v>108500</v>
      </c>
    </row>
    <row r="144" spans="1:24" x14ac:dyDescent="0.25">
      <c r="A144" s="110">
        <f t="shared" si="12"/>
        <v>103000</v>
      </c>
      <c r="B144" s="64"/>
      <c r="D144" s="72"/>
      <c r="E144" s="73">
        <f t="shared" si="7"/>
        <v>7089.4877163824567</v>
      </c>
      <c r="F144" s="74">
        <f t="shared" si="11"/>
        <v>0</v>
      </c>
      <c r="G144" s="75">
        <f t="shared" si="8"/>
        <v>0</v>
      </c>
      <c r="H144" s="76">
        <f t="shared" si="9"/>
        <v>96500</v>
      </c>
      <c r="I144" s="76">
        <f t="shared" si="10"/>
        <v>109500</v>
      </c>
    </row>
    <row r="145" spans="1:9" x14ac:dyDescent="0.25">
      <c r="A145" s="110">
        <f t="shared" si="12"/>
        <v>104000</v>
      </c>
      <c r="B145" s="64"/>
      <c r="D145" s="72"/>
      <c r="E145" s="73">
        <f t="shared" si="7"/>
        <v>6979.5753969721372</v>
      </c>
      <c r="F145" s="74">
        <f t="shared" si="11"/>
        <v>0</v>
      </c>
      <c r="G145" s="75">
        <f t="shared" si="8"/>
        <v>0</v>
      </c>
      <c r="H145" s="76">
        <f t="shared" si="9"/>
        <v>97500</v>
      </c>
      <c r="I145" s="76">
        <f t="shared" si="10"/>
        <v>110500</v>
      </c>
    </row>
    <row r="146" spans="1:9" x14ac:dyDescent="0.25">
      <c r="A146" s="110">
        <f t="shared" si="12"/>
        <v>105000</v>
      </c>
      <c r="B146" s="64"/>
      <c r="D146" s="72"/>
      <c r="E146" s="73">
        <f t="shared" si="7"/>
        <v>6871.3671101296777</v>
      </c>
      <c r="F146" s="74">
        <f t="shared" si="11"/>
        <v>0</v>
      </c>
      <c r="G146" s="75">
        <f t="shared" si="8"/>
        <v>0</v>
      </c>
      <c r="H146" s="76">
        <f t="shared" si="9"/>
        <v>98500</v>
      </c>
      <c r="I146" s="76">
        <f t="shared" si="10"/>
        <v>111500</v>
      </c>
    </row>
    <row r="147" spans="1:9" x14ac:dyDescent="0.25">
      <c r="A147" s="110">
        <f t="shared" si="12"/>
        <v>106000</v>
      </c>
      <c r="B147" s="64"/>
      <c r="D147" s="72"/>
      <c r="E147" s="73">
        <f t="shared" si="7"/>
        <v>6764.8364372788174</v>
      </c>
      <c r="F147" s="74">
        <f t="shared" si="11"/>
        <v>0</v>
      </c>
      <c r="G147" s="75">
        <f t="shared" si="8"/>
        <v>0</v>
      </c>
      <c r="H147" s="76">
        <f t="shared" si="9"/>
        <v>99500</v>
      </c>
      <c r="I147" s="76">
        <f t="shared" si="10"/>
        <v>112500</v>
      </c>
    </row>
    <row r="148" spans="1:9" x14ac:dyDescent="0.25">
      <c r="A148" s="110">
        <f t="shared" si="12"/>
        <v>107000</v>
      </c>
      <c r="B148" s="64"/>
      <c r="D148" s="72"/>
      <c r="E148" s="73">
        <f t="shared" si="7"/>
        <v>6659.9573694253568</v>
      </c>
      <c r="F148" s="74">
        <f t="shared" si="11"/>
        <v>0</v>
      </c>
      <c r="G148" s="75">
        <f t="shared" si="8"/>
        <v>0</v>
      </c>
      <c r="H148" s="76">
        <f t="shared" si="9"/>
        <v>100500</v>
      </c>
      <c r="I148" s="76">
        <f t="shared" si="10"/>
        <v>113500</v>
      </c>
    </row>
    <row r="149" spans="1:9" x14ac:dyDescent="0.25">
      <c r="A149" s="110">
        <f t="shared" si="12"/>
        <v>108000</v>
      </c>
      <c r="B149" s="64"/>
      <c r="D149" s="72"/>
      <c r="E149" s="73">
        <f t="shared" si="7"/>
        <v>6556.7043008071769</v>
      </c>
      <c r="F149" s="74">
        <f t="shared" si="11"/>
        <v>0</v>
      </c>
      <c r="G149" s="75">
        <f t="shared" si="8"/>
        <v>0</v>
      </c>
      <c r="H149" s="76">
        <f t="shared" si="9"/>
        <v>101500</v>
      </c>
      <c r="I149" s="76">
        <f t="shared" si="10"/>
        <v>114500</v>
      </c>
    </row>
    <row r="150" spans="1:9" x14ac:dyDescent="0.25">
      <c r="A150" s="110">
        <f t="shared" si="12"/>
        <v>109000</v>
      </c>
      <c r="B150" s="64"/>
      <c r="D150" s="72"/>
      <c r="E150" s="73">
        <f t="shared" si="7"/>
        <v>6455.0520226427025</v>
      </c>
      <c r="F150" s="74">
        <f t="shared" si="11"/>
        <v>0</v>
      </c>
      <c r="G150" s="75">
        <f t="shared" si="8"/>
        <v>0</v>
      </c>
      <c r="H150" s="76">
        <f t="shared" si="9"/>
        <v>102500</v>
      </c>
      <c r="I150" s="76">
        <f t="shared" si="10"/>
        <v>115500</v>
      </c>
    </row>
    <row r="151" spans="1:9" x14ac:dyDescent="0.25">
      <c r="A151" s="110">
        <f t="shared" si="12"/>
        <v>110000</v>
      </c>
      <c r="B151" s="64"/>
      <c r="D151" s="72"/>
      <c r="E151" s="73">
        <f t="shared" si="7"/>
        <v>6354.9757169762961</v>
      </c>
      <c r="F151" s="74">
        <f t="shared" si="11"/>
        <v>0</v>
      </c>
      <c r="G151" s="75">
        <f t="shared" si="8"/>
        <v>0</v>
      </c>
      <c r="H151" s="76">
        <f t="shared" si="9"/>
        <v>103500</v>
      </c>
      <c r="I151" s="76">
        <f t="shared" si="10"/>
        <v>116500</v>
      </c>
    </row>
    <row r="152" spans="1:9" x14ac:dyDescent="0.25">
      <c r="A152" s="110">
        <f t="shared" si="12"/>
        <v>111000</v>
      </c>
      <c r="B152" s="64"/>
      <c r="D152" s="72"/>
      <c r="E152" s="73">
        <f t="shared" si="7"/>
        <v>6256.4509506190543</v>
      </c>
      <c r="F152" s="74">
        <f t="shared" si="11"/>
        <v>0</v>
      </c>
      <c r="G152" s="75">
        <f t="shared" si="8"/>
        <v>0</v>
      </c>
      <c r="H152" s="76">
        <f t="shared" si="9"/>
        <v>104500</v>
      </c>
      <c r="I152" s="76">
        <f t="shared" si="10"/>
        <v>117500</v>
      </c>
    </row>
    <row r="153" spans="1:9" x14ac:dyDescent="0.25">
      <c r="A153" s="110">
        <f t="shared" si="12"/>
        <v>112000</v>
      </c>
      <c r="B153" s="64"/>
      <c r="D153" s="72"/>
      <c r="E153" s="73">
        <f t="shared" si="7"/>
        <v>6159.4536691835592</v>
      </c>
      <c r="F153" s="74">
        <f t="shared" si="11"/>
        <v>0</v>
      </c>
      <c r="G153" s="75">
        <f t="shared" si="8"/>
        <v>0</v>
      </c>
      <c r="H153" s="76">
        <f t="shared" si="9"/>
        <v>105500</v>
      </c>
      <c r="I153" s="76">
        <f t="shared" si="10"/>
        <v>118500</v>
      </c>
    </row>
    <row r="154" spans="1:9" x14ac:dyDescent="0.25">
      <c r="A154" s="110">
        <f t="shared" si="12"/>
        <v>113000</v>
      </c>
      <c r="B154" s="64"/>
      <c r="D154" s="72"/>
      <c r="E154" s="73">
        <f t="shared" si="7"/>
        <v>6063.9601912111029</v>
      </c>
      <c r="F154" s="74">
        <f t="shared" si="11"/>
        <v>0</v>
      </c>
      <c r="G154" s="75">
        <f t="shared" si="8"/>
        <v>0</v>
      </c>
      <c r="H154" s="76">
        <f t="shared" si="9"/>
        <v>106500</v>
      </c>
      <c r="I154" s="76">
        <f t="shared" si="10"/>
        <v>119500</v>
      </c>
    </row>
    <row r="155" spans="1:9" x14ac:dyDescent="0.25">
      <c r="A155" s="110">
        <f t="shared" si="12"/>
        <v>114000</v>
      </c>
      <c r="B155" s="64"/>
      <c r="D155" s="72"/>
      <c r="E155" s="73">
        <f t="shared" si="7"/>
        <v>5969.9472023899662</v>
      </c>
      <c r="F155" s="74">
        <f t="shared" si="11"/>
        <v>0</v>
      </c>
      <c r="G155" s="75">
        <f t="shared" si="8"/>
        <v>0</v>
      </c>
      <c r="H155" s="76">
        <f t="shared" si="9"/>
        <v>107500</v>
      </c>
      <c r="I155" s="76">
        <f t="shared" si="10"/>
        <v>120500</v>
      </c>
    </row>
    <row r="156" spans="1:9" x14ac:dyDescent="0.25">
      <c r="A156" s="110">
        <f t="shared" si="12"/>
        <v>115000</v>
      </c>
      <c r="B156" s="64"/>
      <c r="D156" s="72"/>
      <c r="E156" s="73">
        <f t="shared" si="7"/>
        <v>5877.3917498633282</v>
      </c>
      <c r="F156" s="74">
        <f t="shared" si="11"/>
        <v>0</v>
      </c>
      <c r="G156" s="75">
        <f t="shared" si="8"/>
        <v>0</v>
      </c>
      <c r="H156" s="76">
        <f t="shared" si="9"/>
        <v>108500</v>
      </c>
      <c r="I156" s="76">
        <f t="shared" si="10"/>
        <v>121500</v>
      </c>
    </row>
    <row r="157" spans="1:9" x14ac:dyDescent="0.25">
      <c r="A157" s="110">
        <f t="shared" si="12"/>
        <v>116000</v>
      </c>
      <c r="B157" s="64"/>
      <c r="D157" s="72"/>
      <c r="E157" s="73">
        <f t="shared" si="7"/>
        <v>5786.2712366254291</v>
      </c>
      <c r="F157" s="74">
        <f t="shared" si="11"/>
        <v>0</v>
      </c>
      <c r="G157" s="75">
        <f t="shared" si="8"/>
        <v>0</v>
      </c>
      <c r="H157" s="76">
        <f t="shared" si="9"/>
        <v>109500</v>
      </c>
      <c r="I157" s="76">
        <f t="shared" si="10"/>
        <v>122500</v>
      </c>
    </row>
    <row r="158" spans="1:9" x14ac:dyDescent="0.25">
      <c r="A158" s="110">
        <f t="shared" si="12"/>
        <v>117000</v>
      </c>
      <c r="B158" s="64"/>
      <c r="D158" s="72"/>
      <c r="E158" s="73">
        <f t="shared" si="7"/>
        <v>5696.5634160046129</v>
      </c>
      <c r="F158" s="74">
        <f t="shared" si="11"/>
        <v>0</v>
      </c>
      <c r="G158" s="75">
        <f t="shared" si="8"/>
        <v>0</v>
      </c>
      <c r="H158" s="76">
        <f t="shared" si="9"/>
        <v>110500</v>
      </c>
      <c r="I158" s="76">
        <f t="shared" si="10"/>
        <v>123500</v>
      </c>
    </row>
    <row r="159" spans="1:9" x14ac:dyDescent="0.25">
      <c r="A159" s="110">
        <f t="shared" si="12"/>
        <v>118000</v>
      </c>
      <c r="B159" s="64"/>
      <c r="D159" s="72"/>
      <c r="E159" s="73">
        <f t="shared" si="7"/>
        <v>5608.2463862318991</v>
      </c>
      <c r="F159" s="74">
        <f t="shared" si="11"/>
        <v>0</v>
      </c>
      <c r="G159" s="75">
        <f t="shared" si="8"/>
        <v>0</v>
      </c>
      <c r="H159" s="76">
        <f t="shared" si="9"/>
        <v>111500</v>
      </c>
      <c r="I159" s="76">
        <f t="shared" si="10"/>
        <v>124500</v>
      </c>
    </row>
    <row r="160" spans="1:9" x14ac:dyDescent="0.25">
      <c r="A160" s="110">
        <f t="shared" si="12"/>
        <v>119000</v>
      </c>
      <c r="B160" s="64"/>
      <c r="D160" s="72"/>
      <c r="E160" s="73">
        <f t="shared" ref="E160:E167" si="13">IF(A160&lt;=$C$21,$C$17*EXP(-A160/$C$19),$C$18*EXP(-(A160-$C$21)/$C$20))</f>
        <v>5521.298585093763</v>
      </c>
      <c r="F160" s="74">
        <f t="shared" si="11"/>
        <v>0</v>
      </c>
      <c r="G160" s="75">
        <f t="shared" ref="G160:G167" si="14">IF(A160&lt;=$C$21,($C$5-$C$8)*(F160/$C$12)^(1/$C$11)+$C$8, ($C$28-$C$8)*(F160/$C$29)^(1/$C$11)+$C$8)</f>
        <v>0</v>
      </c>
      <c r="H160" s="76">
        <f t="shared" ref="H160:H167" si="15">A160-$C$6/2</f>
        <v>112500</v>
      </c>
      <c r="I160" s="76">
        <f t="shared" ref="I160:I167" si="16">A160+$C$6/2</f>
        <v>125500</v>
      </c>
    </row>
    <row r="161" spans="1:9" x14ac:dyDescent="0.25">
      <c r="A161" s="110">
        <f t="shared" si="12"/>
        <v>120000</v>
      </c>
      <c r="B161" s="64"/>
      <c r="D161" s="72"/>
      <c r="E161" s="73">
        <f t="shared" si="13"/>
        <v>5435.6987846678121</v>
      </c>
      <c r="F161" s="74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5">
        <f t="shared" si="14"/>
        <v>0</v>
      </c>
      <c r="H161" s="76">
        <f t="shared" si="15"/>
        <v>113500</v>
      </c>
      <c r="I161" s="76">
        <f t="shared" si="16"/>
        <v>126500</v>
      </c>
    </row>
    <row r="162" spans="1:9" x14ac:dyDescent="0.25">
      <c r="A162" s="110">
        <f t="shared" si="12"/>
        <v>121000</v>
      </c>
      <c r="B162" s="64"/>
      <c r="D162" s="72"/>
      <c r="E162" s="73">
        <f t="shared" si="13"/>
        <v>5351.426086140089</v>
      </c>
      <c r="F162" s="74">
        <f t="shared" si="17"/>
        <v>0</v>
      </c>
      <c r="G162" s="75">
        <f t="shared" si="14"/>
        <v>0</v>
      </c>
      <c r="H162" s="76">
        <f t="shared" si="15"/>
        <v>114500</v>
      </c>
      <c r="I162" s="76">
        <f t="shared" si="16"/>
        <v>127500</v>
      </c>
    </row>
    <row r="163" spans="1:9" x14ac:dyDescent="0.25">
      <c r="A163" s="110">
        <f t="shared" si="12"/>
        <v>122000</v>
      </c>
      <c r="B163" s="64"/>
      <c r="D163" s="72"/>
      <c r="E163" s="73">
        <f t="shared" si="13"/>
        <v>5268.4599147027166</v>
      </c>
      <c r="F163" s="74">
        <f t="shared" si="17"/>
        <v>0</v>
      </c>
      <c r="G163" s="75">
        <f t="shared" si="14"/>
        <v>0</v>
      </c>
      <c r="H163" s="76">
        <f t="shared" si="15"/>
        <v>115500</v>
      </c>
      <c r="I163" s="76">
        <f t="shared" si="16"/>
        <v>128500</v>
      </c>
    </row>
    <row r="164" spans="1:9" x14ac:dyDescent="0.25">
      <c r="A164" s="110">
        <f t="shared" si="12"/>
        <v>123000</v>
      </c>
      <c r="B164" s="64"/>
      <c r="D164" s="72"/>
      <c r="E164" s="73">
        <f t="shared" si="13"/>
        <v>5186.7800145306419</v>
      </c>
      <c r="F164" s="74">
        <f t="shared" si="17"/>
        <v>0</v>
      </c>
      <c r="G164" s="75">
        <f t="shared" si="14"/>
        <v>0</v>
      </c>
      <c r="H164" s="76">
        <f t="shared" si="15"/>
        <v>116500</v>
      </c>
      <c r="I164" s="76">
        <f t="shared" si="16"/>
        <v>129500</v>
      </c>
    </row>
    <row r="165" spans="1:9" x14ac:dyDescent="0.25">
      <c r="A165" s="110">
        <f t="shared" si="12"/>
        <v>124000</v>
      </c>
      <c r="B165" s="64"/>
      <c r="D165" s="72"/>
      <c r="E165" s="73">
        <f t="shared" si="13"/>
        <v>5106.3664438362775</v>
      </c>
      <c r="F165" s="74">
        <f t="shared" si="17"/>
        <v>0</v>
      </c>
      <c r="G165" s="75">
        <f t="shared" si="14"/>
        <v>0</v>
      </c>
      <c r="H165" s="76">
        <f t="shared" si="15"/>
        <v>117500</v>
      </c>
      <c r="I165" s="76">
        <f t="shared" si="16"/>
        <v>130500</v>
      </c>
    </row>
    <row r="166" spans="1:9" x14ac:dyDescent="0.25">
      <c r="A166" s="110">
        <f t="shared" si="12"/>
        <v>125000</v>
      </c>
      <c r="B166" s="64"/>
      <c r="D166" s="72"/>
      <c r="E166" s="73">
        <f t="shared" si="13"/>
        <v>5027.1995700007928</v>
      </c>
      <c r="F166" s="74">
        <f t="shared" si="17"/>
        <v>0</v>
      </c>
      <c r="G166" s="75">
        <f t="shared" si="14"/>
        <v>0</v>
      </c>
      <c r="H166" s="76">
        <f t="shared" si="15"/>
        <v>118500</v>
      </c>
      <c r="I166" s="76">
        <f t="shared" si="16"/>
        <v>131500</v>
      </c>
    </row>
    <row r="167" spans="1:9" ht="15.75" thickBot="1" x14ac:dyDescent="0.3">
      <c r="A167" s="111">
        <f t="shared" si="12"/>
        <v>126000</v>
      </c>
      <c r="B167" s="80"/>
      <c r="C167" s="27"/>
      <c r="D167" s="81"/>
      <c r="E167" s="82">
        <f t="shared" si="13"/>
        <v>4949.2600647809013</v>
      </c>
      <c r="F167" s="83">
        <f t="shared" si="17"/>
        <v>0</v>
      </c>
      <c r="G167" s="84">
        <f t="shared" si="14"/>
        <v>0</v>
      </c>
      <c r="H167" s="85">
        <f t="shared" si="15"/>
        <v>119500</v>
      </c>
      <c r="I167" s="85">
        <f t="shared" si="16"/>
        <v>132500</v>
      </c>
    </row>
    <row r="168" spans="1:9" x14ac:dyDescent="0.25">
      <c r="B168" s="66"/>
      <c r="C168" s="66"/>
      <c r="D168" s="66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M27" sqref="M27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69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16.5</v>
      </c>
      <c r="D5" s="17" t="s">
        <v>13</v>
      </c>
      <c r="F5" s="113">
        <v>22000</v>
      </c>
      <c r="G5" s="114">
        <v>11</v>
      </c>
      <c r="H5" s="108">
        <v>22000</v>
      </c>
      <c r="I5" s="106">
        <v>6.4</v>
      </c>
      <c r="Q5" s="13"/>
    </row>
    <row r="6" spans="1:17" x14ac:dyDescent="0.25">
      <c r="A6" s="20" t="s">
        <v>21</v>
      </c>
      <c r="B6" s="15" t="s">
        <v>22</v>
      </c>
      <c r="C6" s="16">
        <v>9000</v>
      </c>
      <c r="D6" s="17" t="s">
        <v>7</v>
      </c>
      <c r="F6" s="44">
        <v>40000</v>
      </c>
      <c r="G6" s="19">
        <v>4.4000000000000004</v>
      </c>
      <c r="H6" s="18">
        <v>40000</v>
      </c>
      <c r="I6" s="107">
        <v>2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1.6</v>
      </c>
      <c r="D7" s="17" t="s">
        <v>7</v>
      </c>
      <c r="F7" s="44">
        <v>57000</v>
      </c>
      <c r="G7" s="19">
        <f>3/4.5*2</f>
        <v>1.3333333333333333</v>
      </c>
      <c r="H7" s="18">
        <v>57000</v>
      </c>
      <c r="I7" s="107">
        <v>0.4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6">
        <v>0</v>
      </c>
      <c r="D8" s="97" t="s">
        <v>13</v>
      </c>
      <c r="F8" s="44">
        <v>67000</v>
      </c>
      <c r="G8" s="19">
        <v>0</v>
      </c>
      <c r="H8" s="18">
        <v>67000</v>
      </c>
      <c r="I8" s="107">
        <v>0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/>
      <c r="G9" s="19"/>
      <c r="H9" s="18"/>
      <c r="I9" s="107"/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/>
      <c r="G10" s="19"/>
      <c r="H10" s="18"/>
      <c r="I10" s="107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0.21</v>
      </c>
      <c r="D11" s="30"/>
      <c r="F11" s="44"/>
      <c r="G11" s="19"/>
      <c r="H11" s="18"/>
      <c r="I11" s="107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210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220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0.95454545454545459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69000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2">
        <f>Overview!D19</f>
        <v>26755.447127446419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2">
        <f>Overview!D20</f>
        <v>19000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2">
        <f>Overview!D21</f>
        <v>64000</v>
      </c>
      <c r="D20" s="23" t="s">
        <v>7</v>
      </c>
      <c r="F20" s="18"/>
      <c r="G20" s="19"/>
      <c r="H20" s="18"/>
      <c r="I20" s="35"/>
    </row>
    <row r="21" spans="1:24" x14ac:dyDescent="0.25">
      <c r="A21" s="54" t="s">
        <v>57</v>
      </c>
      <c r="B21" s="15" t="s">
        <v>25</v>
      </c>
      <c r="C21" s="25">
        <f>Overview!D22</f>
        <v>18000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89" t="s">
        <v>28</v>
      </c>
      <c r="B22" s="38" t="s">
        <v>29</v>
      </c>
      <c r="C22" s="90">
        <f>Overview!D23</f>
        <v>6.5</v>
      </c>
      <c r="D22" s="91" t="s">
        <v>7</v>
      </c>
      <c r="F22" s="45"/>
      <c r="G22" s="46"/>
      <c r="H22" s="45"/>
      <c r="I22" s="47"/>
      <c r="J22" s="21"/>
    </row>
    <row r="23" spans="1:24" ht="15.75" thickBot="1" x14ac:dyDescent="0.3">
      <c r="A23" s="87"/>
      <c r="B23" s="60"/>
      <c r="C23" s="88"/>
      <c r="D23" s="103"/>
      <c r="F23" s="116"/>
      <c r="G23" s="116"/>
      <c r="H23" s="116"/>
      <c r="I23" s="116"/>
      <c r="J23" s="116"/>
      <c r="S23" s="48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6"/>
      <c r="V24" s="43"/>
      <c r="W24" s="43"/>
      <c r="X24" s="43"/>
    </row>
    <row r="25" spans="1:24" x14ac:dyDescent="0.25">
      <c r="A25" s="93" t="s">
        <v>64</v>
      </c>
      <c r="B25" s="94" t="s">
        <v>54</v>
      </c>
      <c r="C25" s="50">
        <f>$C$11*$C$19/C$14/$C$17</f>
        <v>6.0579710144927537E-2</v>
      </c>
      <c r="D25" s="30"/>
      <c r="F25" s="141" t="s">
        <v>67</v>
      </c>
      <c r="G25" s="142"/>
      <c r="H25" s="142"/>
      <c r="I25" s="143"/>
      <c r="J25" s="116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2">
        <f>C29/C13</f>
        <v>0.86324303017513859</v>
      </c>
      <c r="D26" s="53" t="s">
        <v>34</v>
      </c>
      <c r="F26" s="144"/>
      <c r="G26" s="145"/>
      <c r="H26" s="145"/>
      <c r="I26" s="146"/>
      <c r="J26" s="116"/>
      <c r="V26" s="43"/>
      <c r="W26" s="43"/>
      <c r="X26" s="43"/>
    </row>
    <row r="27" spans="1:24" x14ac:dyDescent="0.25">
      <c r="A27" s="95" t="s">
        <v>63</v>
      </c>
      <c r="B27" s="86" t="s">
        <v>59</v>
      </c>
      <c r="C27" s="52">
        <f>C11*C20/C26/C18</f>
        <v>0.58190752724526773</v>
      </c>
      <c r="D27" s="53"/>
      <c r="F27" s="144"/>
      <c r="G27" s="145"/>
      <c r="H27" s="145"/>
      <c r="I27" s="146"/>
      <c r="J27" s="49"/>
      <c r="V27" s="43"/>
      <c r="W27" s="43"/>
      <c r="X27" s="43"/>
    </row>
    <row r="28" spans="1:24" x14ac:dyDescent="0.25">
      <c r="A28" s="54" t="s">
        <v>49</v>
      </c>
      <c r="B28" s="15" t="s">
        <v>60</v>
      </c>
      <c r="C28" s="55">
        <f>($C$5-$C$8)*(C29/C12)^(1/$C$11)+$C$8</f>
        <v>10.222623282204127</v>
      </c>
      <c r="D28" s="17" t="s">
        <v>13</v>
      </c>
      <c r="E28" s="21"/>
      <c r="F28" s="144"/>
      <c r="G28" s="145"/>
      <c r="H28" s="145"/>
      <c r="I28" s="146"/>
      <c r="J28" s="51"/>
      <c r="P28" s="21"/>
      <c r="Q28" s="21"/>
      <c r="V28" s="43"/>
      <c r="W28" s="43"/>
      <c r="X28" s="43"/>
    </row>
    <row r="29" spans="1:24" ht="15.75" thickBot="1" x14ac:dyDescent="0.3">
      <c r="A29" s="56" t="s">
        <v>50</v>
      </c>
      <c r="B29" s="57" t="s">
        <v>44</v>
      </c>
      <c r="C29" s="58">
        <f>C12*(1-C25*(EXP(C21/C19)-1))</f>
        <v>189.91346663853048</v>
      </c>
      <c r="D29" s="26"/>
      <c r="E29" s="21"/>
      <c r="F29" s="147"/>
      <c r="G29" s="148"/>
      <c r="H29" s="148"/>
      <c r="I29" s="149"/>
      <c r="J29" s="51"/>
      <c r="P29" s="21"/>
      <c r="Q29" s="21"/>
      <c r="V29" s="43"/>
      <c r="W29" s="43"/>
      <c r="X29" s="43"/>
    </row>
    <row r="30" spans="1:24" ht="15.75" thickBot="1" x14ac:dyDescent="0.3">
      <c r="A30" s="59"/>
      <c r="B30" s="60"/>
      <c r="C30" s="61"/>
      <c r="D30" s="62"/>
      <c r="E30" s="21"/>
      <c r="F30" s="21"/>
      <c r="H30" s="21"/>
      <c r="I30" s="21"/>
    </row>
    <row r="31" spans="1:24" ht="15.75" thickBot="1" x14ac:dyDescent="0.3">
      <c r="A31" s="98" t="s">
        <v>38</v>
      </c>
      <c r="B31" s="99" t="s">
        <v>46</v>
      </c>
      <c r="C31" s="100"/>
      <c r="D31" s="101"/>
      <c r="E31" s="102" t="s">
        <v>39</v>
      </c>
      <c r="F31" s="102" t="s">
        <v>45</v>
      </c>
      <c r="G31" s="102" t="s">
        <v>40</v>
      </c>
      <c r="H31" s="102" t="s">
        <v>41</v>
      </c>
      <c r="I31" s="102" t="s">
        <v>42</v>
      </c>
      <c r="R31" s="43"/>
      <c r="S31" s="63"/>
      <c r="T31" s="63"/>
      <c r="U31" s="63"/>
      <c r="V31" s="63"/>
      <c r="W31" s="63"/>
      <c r="X31" s="63"/>
    </row>
    <row r="32" spans="1:24" x14ac:dyDescent="0.25">
      <c r="A32" s="109">
        <f>A33-$C$4-9000</f>
        <v>-18000</v>
      </c>
      <c r="B32" s="65"/>
      <c r="C32" s="66"/>
      <c r="D32" s="67"/>
      <c r="E32" s="68">
        <f t="shared" ref="E32:E95" si="0">IF(A32&lt;=$C$21,$C$17*EXP(-A32/$C$19),$C$18*EXP(-(A32-$C$21)/$C$20))</f>
        <v>177945.07328999354</v>
      </c>
      <c r="F32" s="69">
        <f>IF(A32&lt;=$C$21,IF($C$12*(1-$C$25*(EXP(A32/$C$19)-1))&gt;0,$C$12*(1-$C$25*(EXP(A32/$C$19)-1)),0),IF($C$29*(1-$C$27*(EXP((A32-$C$21)/$C$20)-1))&gt;0,$C$29*(1-$C$27*(EXP((A32-$C$21)/$C$20)-1)),0))</f>
        <v>217.78875625110851</v>
      </c>
      <c r="G32" s="70">
        <f t="shared" ref="G32:G95" si="1">IF(A32&lt;=$C$21,($C$5-$C$8)*(F32/$C$12)^(1/$C$11)+$C$8, ($C$28-$C$8)*(F32/$C$29)^(1/$C$11)+$C$8)</f>
        <v>19.62451768673051</v>
      </c>
      <c r="H32" s="71">
        <f t="shared" ref="H32:H95" si="2">A32-$C$6/2</f>
        <v>-22500</v>
      </c>
      <c r="I32" s="71">
        <f t="shared" ref="I32:I95" si="3">A32+$C$6/2</f>
        <v>-13500</v>
      </c>
      <c r="R32" s="43"/>
      <c r="S32" s="63"/>
      <c r="T32" s="63"/>
      <c r="U32" s="63"/>
      <c r="V32" s="63"/>
      <c r="W32" s="63"/>
      <c r="X32" s="63"/>
    </row>
    <row r="33" spans="1:37" x14ac:dyDescent="0.25">
      <c r="A33" s="110">
        <f t="shared" ref="A33:A40" si="4">A34-$C$4</f>
        <v>-8000</v>
      </c>
      <c r="B33" s="64"/>
      <c r="D33" s="72"/>
      <c r="E33" s="73">
        <f t="shared" si="0"/>
        <v>105125.94800923484</v>
      </c>
      <c r="F33" s="74">
        <f t="shared" ref="F33:F96" si="5">IF(A33&lt;=$C$21,IF($C$12*(1-$C$25*(EXP(A33/$C$19)-1))&gt;0,$C$12*(1-$C$25*(EXP(A33/$C$19)-1)),0),IF($C$29*(1-$C$27*(EXP((A33-$C$21)/$C$20)-1))&gt;0,$C$29*(1-$C$27*(EXP((A33-$C$21)/$C$20)-1)),0))</f>
        <v>214.37175497692311</v>
      </c>
      <c r="G33" s="75">
        <f t="shared" si="1"/>
        <v>18.200978942557409</v>
      </c>
      <c r="H33" s="76">
        <f t="shared" si="2"/>
        <v>-12500</v>
      </c>
      <c r="I33" s="76">
        <f t="shared" si="3"/>
        <v>-3500</v>
      </c>
      <c r="R33" s="43"/>
      <c r="S33" s="63"/>
      <c r="T33" s="63"/>
      <c r="U33" s="63"/>
      <c r="V33" s="63"/>
      <c r="W33" s="63"/>
      <c r="X33" s="63"/>
    </row>
    <row r="34" spans="1:37" x14ac:dyDescent="0.25">
      <c r="A34" s="110">
        <f t="shared" si="4"/>
        <v>-7000</v>
      </c>
      <c r="B34" s="64"/>
      <c r="D34" s="72"/>
      <c r="E34" s="73">
        <f t="shared" si="0"/>
        <v>99736.08599103638</v>
      </c>
      <c r="F34" s="74">
        <f t="shared" si="5"/>
        <v>213.92051145764552</v>
      </c>
      <c r="G34" s="75">
        <f t="shared" si="1"/>
        <v>18.019260384160798</v>
      </c>
      <c r="H34" s="76">
        <f t="shared" si="2"/>
        <v>-11500</v>
      </c>
      <c r="I34" s="76">
        <f t="shared" si="3"/>
        <v>-2500</v>
      </c>
      <c r="R34" s="43"/>
      <c r="S34" s="63"/>
      <c r="T34" s="63"/>
      <c r="U34" s="63"/>
      <c r="V34" s="63"/>
      <c r="W34" s="63"/>
      <c r="X34" s="63"/>
    </row>
    <row r="35" spans="1:37" x14ac:dyDescent="0.25">
      <c r="A35" s="110">
        <f t="shared" si="4"/>
        <v>-6000</v>
      </c>
      <c r="B35" s="64"/>
      <c r="D35" s="72"/>
      <c r="E35" s="73">
        <f t="shared" si="0"/>
        <v>94622.565001150608</v>
      </c>
      <c r="F35" s="74">
        <f t="shared" si="5"/>
        <v>213.4448821778746</v>
      </c>
      <c r="G35" s="75">
        <f t="shared" si="1"/>
        <v>17.829276186034075</v>
      </c>
      <c r="H35" s="76">
        <f t="shared" si="2"/>
        <v>-10500</v>
      </c>
      <c r="I35" s="76">
        <f t="shared" si="3"/>
        <v>-1500</v>
      </c>
      <c r="R35" s="43"/>
      <c r="S35" s="63"/>
      <c r="T35" s="63"/>
      <c r="U35" s="63"/>
      <c r="V35" s="63"/>
      <c r="W35" s="63"/>
      <c r="X35" s="63"/>
    </row>
    <row r="36" spans="1:37" x14ac:dyDescent="0.25">
      <c r="A36" s="110">
        <f t="shared" si="4"/>
        <v>-5000</v>
      </c>
      <c r="B36" s="64"/>
      <c r="D36" s="72"/>
      <c r="E36" s="73">
        <f t="shared" si="0"/>
        <v>89771.216891363132</v>
      </c>
      <c r="F36" s="74">
        <f t="shared" si="5"/>
        <v>212.94354930081184</v>
      </c>
      <c r="G36" s="75">
        <f t="shared" si="1"/>
        <v>17.630741638652058</v>
      </c>
      <c r="H36" s="76">
        <f t="shared" si="2"/>
        <v>-9500</v>
      </c>
      <c r="I36" s="76">
        <f t="shared" si="3"/>
        <v>-500</v>
      </c>
      <c r="R36" s="43"/>
      <c r="S36" s="63"/>
      <c r="T36" s="63"/>
      <c r="U36" s="63"/>
      <c r="V36" s="63"/>
      <c r="W36" s="63"/>
      <c r="X36" s="63"/>
    </row>
    <row r="37" spans="1:37" x14ac:dyDescent="0.25">
      <c r="A37" s="110">
        <f t="shared" si="4"/>
        <v>-4000</v>
      </c>
      <c r="B37" s="64"/>
      <c r="D37" s="72"/>
      <c r="E37" s="73">
        <f t="shared" si="0"/>
        <v>85168.599921785761</v>
      </c>
      <c r="F37" s="74">
        <f t="shared" si="5"/>
        <v>212.4151237721205</v>
      </c>
      <c r="G37" s="75">
        <f t="shared" si="1"/>
        <v>17.423372863940301</v>
      </c>
      <c r="H37" s="76">
        <f t="shared" si="2"/>
        <v>-8500</v>
      </c>
      <c r="I37" s="76">
        <f t="shared" si="3"/>
        <v>500</v>
      </c>
      <c r="R37" s="43"/>
      <c r="S37" s="63"/>
      <c r="T37" s="63"/>
      <c r="U37" s="63"/>
      <c r="V37" s="63"/>
      <c r="W37" s="63"/>
      <c r="X37" s="63"/>
    </row>
    <row r="38" spans="1:37" x14ac:dyDescent="0.25">
      <c r="A38" s="110">
        <f t="shared" si="4"/>
        <v>-3000</v>
      </c>
      <c r="B38" s="64"/>
      <c r="D38" s="72"/>
      <c r="E38" s="73">
        <f t="shared" si="0"/>
        <v>80801.961517523756</v>
      </c>
      <c r="F38" s="74">
        <f t="shared" si="5"/>
        <v>211.85814147124145</v>
      </c>
      <c r="G38" s="75">
        <f t="shared" si="1"/>
        <v>17.20688837057677</v>
      </c>
      <c r="H38" s="76">
        <f t="shared" si="2"/>
        <v>-7500</v>
      </c>
      <c r="I38" s="76">
        <f t="shared" si="3"/>
        <v>1500</v>
      </c>
      <c r="R38" s="43"/>
      <c r="S38" s="63"/>
      <c r="T38" s="63"/>
      <c r="U38" s="63"/>
      <c r="V38" s="63"/>
      <c r="W38" s="63"/>
      <c r="X38" s="63"/>
    </row>
    <row r="39" spans="1:37" x14ac:dyDescent="0.25">
      <c r="A39" s="110">
        <f t="shared" si="4"/>
        <v>-2000</v>
      </c>
      <c r="B39" s="64"/>
      <c r="D39" s="72"/>
      <c r="E39" s="73">
        <f t="shared" si="0"/>
        <v>76659.202934828485</v>
      </c>
      <c r="F39" s="74">
        <f t="shared" si="5"/>
        <v>211.27105915472126</v>
      </c>
      <c r="G39" s="75">
        <f t="shared" si="1"/>
        <v>16.981010814113638</v>
      </c>
      <c r="H39" s="76">
        <f t="shared" si="2"/>
        <v>-6500</v>
      </c>
      <c r="I39" s="76">
        <f t="shared" si="3"/>
        <v>2500</v>
      </c>
      <c r="R39" s="43"/>
      <c r="S39" s="63"/>
      <c r="T39" s="63"/>
      <c r="U39" s="63"/>
      <c r="V39" s="63"/>
      <c r="W39" s="63"/>
      <c r="X39" s="63"/>
    </row>
    <row r="40" spans="1:37" x14ac:dyDescent="0.25">
      <c r="A40" s="110">
        <f t="shared" si="4"/>
        <v>-1000</v>
      </c>
      <c r="B40" s="64"/>
      <c r="D40" s="72"/>
      <c r="E40" s="73">
        <f t="shared" si="0"/>
        <v>72728.845738834367</v>
      </c>
      <c r="F40" s="74">
        <f t="shared" si="5"/>
        <v>210.65225018031262</v>
      </c>
      <c r="G40" s="75">
        <f t="shared" si="1"/>
        <v>16.745468978993447</v>
      </c>
      <c r="H40" s="76">
        <f t="shared" si="2"/>
        <v>-5500</v>
      </c>
      <c r="I40" s="76">
        <f t="shared" si="3"/>
        <v>3500</v>
      </c>
      <c r="R40" s="43"/>
      <c r="S40" s="63"/>
      <c r="T40" s="63"/>
      <c r="U40" s="63"/>
      <c r="V40" s="63"/>
      <c r="W40" s="63"/>
      <c r="X40" s="63"/>
    </row>
    <row r="41" spans="1:37" x14ac:dyDescent="0.25">
      <c r="A41" s="110">
        <v>0</v>
      </c>
      <c r="B41" s="64"/>
      <c r="D41" s="72"/>
      <c r="E41" s="73">
        <f t="shared" si="0"/>
        <v>69000</v>
      </c>
      <c r="F41" s="74">
        <f t="shared" si="5"/>
        <v>210</v>
      </c>
      <c r="G41" s="75">
        <f t="shared" si="1"/>
        <v>16.5</v>
      </c>
      <c r="H41" s="76">
        <f t="shared" si="2"/>
        <v>-4500</v>
      </c>
      <c r="I41" s="76">
        <f t="shared" si="3"/>
        <v>4500</v>
      </c>
      <c r="T41" s="77"/>
      <c r="U41" s="77"/>
      <c r="V41" s="77"/>
      <c r="W41" s="77"/>
      <c r="X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</row>
    <row r="42" spans="1:37" x14ac:dyDescent="0.25">
      <c r="A42" s="110">
        <f>A41+$C$4</f>
        <v>1000</v>
      </c>
      <c r="B42" s="64"/>
      <c r="D42" s="72"/>
      <c r="E42" s="73">
        <f t="shared" si="0"/>
        <v>65462.334121134169</v>
      </c>
      <c r="F42" s="74">
        <f t="shared" si="5"/>
        <v>209.31250140946256</v>
      </c>
      <c r="G42" s="75">
        <f t="shared" si="1"/>
        <v>16.244351840964086</v>
      </c>
      <c r="H42" s="76">
        <f t="shared" si="2"/>
        <v>-3500</v>
      </c>
      <c r="I42" s="76">
        <f t="shared" si="3"/>
        <v>5500</v>
      </c>
      <c r="T42" s="77"/>
      <c r="U42" s="77"/>
      <c r="V42" s="77"/>
      <c r="W42" s="77"/>
      <c r="X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</row>
    <row r="43" spans="1:37" x14ac:dyDescent="0.25">
      <c r="A43" s="110">
        <f>A42+$C$4</f>
        <v>2000</v>
      </c>
      <c r="B43" s="64"/>
      <c r="D43" s="72"/>
      <c r="E43" s="73">
        <f t="shared" si="0"/>
        <v>62106.04621140589</v>
      </c>
      <c r="F43" s="74">
        <f t="shared" si="5"/>
        <v>208.58784954081233</v>
      </c>
      <c r="G43" s="75">
        <f t="shared" si="1"/>
        <v>15.978286048586382</v>
      </c>
      <c r="H43" s="76">
        <f t="shared" si="2"/>
        <v>-2500</v>
      </c>
      <c r="I43" s="76">
        <f t="shared" si="3"/>
        <v>6500</v>
      </c>
      <c r="J43" s="44"/>
      <c r="K43" s="21"/>
      <c r="L43" s="21"/>
      <c r="M43" s="21"/>
      <c r="N43" s="21"/>
      <c r="O43" s="21"/>
      <c r="T43" s="77"/>
      <c r="U43" s="77"/>
      <c r="V43" s="77"/>
      <c r="W43" s="77"/>
      <c r="X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</row>
    <row r="44" spans="1:37" x14ac:dyDescent="0.25">
      <c r="A44" s="110">
        <f t="shared" ref="A44:A107" si="6">A43+$C$4</f>
        <v>3000</v>
      </c>
      <c r="B44" s="64"/>
      <c r="D44" s="72"/>
      <c r="E44" s="73">
        <f t="shared" si="0"/>
        <v>58921.836928023928</v>
      </c>
      <c r="F44" s="74">
        <f t="shared" si="5"/>
        <v>207.82403658473379</v>
      </c>
      <c r="G44" s="75">
        <f t="shared" si="1"/>
        <v>15.701580798978974</v>
      </c>
      <c r="H44" s="76">
        <f t="shared" si="2"/>
        <v>-1500</v>
      </c>
      <c r="I44" s="76">
        <f t="shared" si="3"/>
        <v>7500</v>
      </c>
      <c r="J44" s="44"/>
      <c r="K44" s="21"/>
      <c r="L44" s="21"/>
      <c r="M44" s="21"/>
      <c r="N44" s="21"/>
      <c r="O44" s="21"/>
      <c r="T44" s="77"/>
      <c r="U44" s="77"/>
      <c r="V44" s="77"/>
      <c r="W44" s="77"/>
      <c r="X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</row>
    <row r="45" spans="1:37" x14ac:dyDescent="0.25">
      <c r="A45" s="110">
        <f t="shared" si="6"/>
        <v>4000</v>
      </c>
      <c r="B45" s="64"/>
      <c r="D45" s="72"/>
      <c r="E45" s="73">
        <f t="shared" si="0"/>
        <v>55900.883710337446</v>
      </c>
      <c r="F45" s="74">
        <f t="shared" si="5"/>
        <v>207.01894622740107</v>
      </c>
      <c r="G45" s="75">
        <f t="shared" si="1"/>
        <v>15.414034253891831</v>
      </c>
      <c r="H45" s="76">
        <f t="shared" si="2"/>
        <v>-500</v>
      </c>
      <c r="I45" s="76">
        <f t="shared" si="3"/>
        <v>8500</v>
      </c>
      <c r="J45" s="44"/>
      <c r="K45" s="21"/>
      <c r="L45" s="21"/>
      <c r="M45" s="21"/>
      <c r="N45" s="21"/>
      <c r="O45" s="21"/>
      <c r="T45" s="77"/>
      <c r="U45" s="77"/>
      <c r="V45" s="77"/>
      <c r="W45" s="77"/>
      <c r="X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</row>
    <row r="46" spans="1:37" x14ac:dyDescent="0.25">
      <c r="A46" s="110">
        <f t="shared" si="6"/>
        <v>5000</v>
      </c>
      <c r="B46" s="64"/>
      <c r="D46" s="72"/>
      <c r="E46" s="73">
        <f t="shared" si="0"/>
        <v>53034.816334967771</v>
      </c>
      <c r="F46" s="74">
        <f t="shared" si="5"/>
        <v>206.17034778675938</v>
      </c>
      <c r="G46" s="75">
        <f t="shared" si="1"/>
        <v>15.115468242493879</v>
      </c>
      <c r="H46" s="76">
        <f t="shared" si="2"/>
        <v>500</v>
      </c>
      <c r="I46" s="76">
        <f t="shared" si="3"/>
        <v>9500</v>
      </c>
      <c r="J46" s="44"/>
      <c r="K46" s="21"/>
      <c r="L46" s="21"/>
      <c r="M46" s="21"/>
      <c r="N46" s="21"/>
      <c r="O46" s="21"/>
      <c r="T46" s="77"/>
      <c r="U46" s="77"/>
      <c r="V46" s="77"/>
      <c r="W46" s="77"/>
      <c r="X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</row>
    <row r="47" spans="1:37" x14ac:dyDescent="0.25">
      <c r="A47" s="110">
        <f t="shared" si="6"/>
        <v>6000</v>
      </c>
      <c r="B47" s="64"/>
      <c r="D47" s="72"/>
      <c r="E47" s="73">
        <f t="shared" si="0"/>
        <v>50315.693724241224</v>
      </c>
      <c r="F47" s="74">
        <f t="shared" si="5"/>
        <v>205.27589003192395</v>
      </c>
      <c r="G47" s="75">
        <f t="shared" si="1"/>
        <v>14.805732282922035</v>
      </c>
      <c r="H47" s="76">
        <f t="shared" si="2"/>
        <v>1500</v>
      </c>
      <c r="I47" s="76">
        <f t="shared" si="3"/>
        <v>10500</v>
      </c>
      <c r="J47" s="44"/>
      <c r="K47" s="21"/>
      <c r="L47" s="21"/>
      <c r="M47" s="21"/>
      <c r="N47" s="21"/>
      <c r="O47" s="21"/>
      <c r="T47" s="77"/>
      <c r="U47" s="77"/>
      <c r="V47" s="77"/>
      <c r="W47" s="77"/>
      <c r="X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</row>
    <row r="48" spans="1:37" x14ac:dyDescent="0.25">
      <c r="A48" s="110">
        <f t="shared" si="6"/>
        <v>7000</v>
      </c>
      <c r="B48" s="64"/>
      <c r="D48" s="72"/>
      <c r="E48" s="73">
        <f t="shared" si="0"/>
        <v>47735.981943665684</v>
      </c>
      <c r="F48" s="74">
        <f t="shared" si="5"/>
        <v>204.33309466857136</v>
      </c>
      <c r="G48" s="75">
        <f t="shared" si="1"/>
        <v>14.484707955482104</v>
      </c>
      <c r="H48" s="76">
        <f t="shared" si="2"/>
        <v>2500</v>
      </c>
      <c r="I48" s="76">
        <f t="shared" si="3"/>
        <v>11500</v>
      </c>
      <c r="J48" s="44"/>
      <c r="K48" s="21"/>
      <c r="L48" s="21"/>
      <c r="M48" s="21"/>
      <c r="N48" s="21"/>
      <c r="O48" s="21"/>
      <c r="T48" s="77"/>
      <c r="U48" s="77"/>
      <c r="V48" s="77"/>
      <c r="W48" s="77"/>
      <c r="X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</row>
    <row r="49" spans="1:37" x14ac:dyDescent="0.25">
      <c r="A49" s="110">
        <f t="shared" si="6"/>
        <v>8000</v>
      </c>
      <c r="B49" s="64"/>
      <c r="D49" s="72"/>
      <c r="E49" s="73">
        <f t="shared" si="0"/>
        <v>45288.533327487974</v>
      </c>
      <c r="F49" s="74">
        <f t="shared" si="5"/>
        <v>203.3393494722734</v>
      </c>
      <c r="G49" s="75">
        <f t="shared" si="1"/>
        <v>14.152313636253604</v>
      </c>
      <c r="H49" s="76">
        <f t="shared" si="2"/>
        <v>3500</v>
      </c>
      <c r="I49" s="76">
        <f t="shared" si="3"/>
        <v>12500</v>
      </c>
      <c r="J49" s="44"/>
      <c r="K49" s="21"/>
      <c r="L49" s="21"/>
      <c r="M49" s="21"/>
      <c r="N49" s="21"/>
      <c r="O49" s="21"/>
      <c r="T49" s="77"/>
      <c r="U49" s="77"/>
      <c r="V49" s="77"/>
      <c r="W49" s="77"/>
      <c r="X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</row>
    <row r="50" spans="1:37" x14ac:dyDescent="0.25">
      <c r="A50" s="110">
        <f t="shared" si="6"/>
        <v>9000</v>
      </c>
      <c r="B50" s="64"/>
      <c r="D50" s="72"/>
      <c r="E50" s="73">
        <f t="shared" si="0"/>
        <v>42966.566674494759</v>
      </c>
      <c r="F50" s="74">
        <f t="shared" si="5"/>
        <v>202.29190105074787</v>
      </c>
      <c r="G50" s="75">
        <f t="shared" si="1"/>
        <v>13.808509595771087</v>
      </c>
      <c r="H50" s="76">
        <f t="shared" si="2"/>
        <v>4500</v>
      </c>
      <c r="I50" s="76">
        <f t="shared" si="3"/>
        <v>13500</v>
      </c>
      <c r="L50" s="21"/>
      <c r="T50" s="77"/>
      <c r="U50" s="77"/>
      <c r="V50" s="77"/>
      <c r="W50" s="77"/>
      <c r="X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</row>
    <row r="51" spans="1:37" x14ac:dyDescent="0.25">
      <c r="A51" s="110">
        <f t="shared" si="6"/>
        <v>10000</v>
      </c>
      <c r="B51" s="64"/>
      <c r="D51" s="72"/>
      <c r="E51" s="73">
        <f t="shared" si="0"/>
        <v>40763.648459184988</v>
      </c>
      <c r="F51" s="74">
        <f t="shared" si="5"/>
        <v>201.18784721497227</v>
      </c>
      <c r="G51" s="75">
        <f t="shared" si="1"/>
        <v>13.453303462262161</v>
      </c>
      <c r="H51" s="76">
        <f t="shared" si="2"/>
        <v>5500</v>
      </c>
      <c r="I51" s="76">
        <f t="shared" si="3"/>
        <v>14500</v>
      </c>
      <c r="L51" s="21"/>
      <c r="T51" s="77"/>
      <c r="U51" s="77"/>
      <c r="V51" s="77"/>
      <c r="W51" s="77"/>
      <c r="X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</row>
    <row r="52" spans="1:37" x14ac:dyDescent="0.25">
      <c r="A52" s="110">
        <f t="shared" si="6"/>
        <v>11000</v>
      </c>
      <c r="B52" s="64"/>
      <c r="D52" s="72"/>
      <c r="E52" s="73">
        <f t="shared" si="0"/>
        <v>38673.675006255413</v>
      </c>
      <c r="F52" s="74">
        <f t="shared" si="5"/>
        <v>200.0241289380231</v>
      </c>
      <c r="G52" s="75">
        <f t="shared" si="1"/>
        <v>13.086756042438351</v>
      </c>
      <c r="H52" s="76">
        <f t="shared" si="2"/>
        <v>6500</v>
      </c>
      <c r="I52" s="76">
        <f t="shared" si="3"/>
        <v>15500</v>
      </c>
      <c r="L52" s="21"/>
      <c r="T52" s="77"/>
      <c r="U52" s="77"/>
      <c r="V52" s="77"/>
      <c r="W52" s="77"/>
      <c r="X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</row>
    <row r="53" spans="1:37" x14ac:dyDescent="0.25">
      <c r="A53" s="110">
        <f t="shared" si="6"/>
        <v>12000</v>
      </c>
      <c r="B53" s="64"/>
      <c r="D53" s="72"/>
      <c r="E53" s="73">
        <f t="shared" si="0"/>
        <v>36690.855579009381</v>
      </c>
      <c r="F53" s="74">
        <f t="shared" si="5"/>
        <v>198.7975218793608</v>
      </c>
      <c r="G53" s="75">
        <f t="shared" si="1"/>
        <v>12.708987484856429</v>
      </c>
      <c r="H53" s="76">
        <f t="shared" si="2"/>
        <v>7500</v>
      </c>
      <c r="I53" s="76">
        <f t="shared" si="3"/>
        <v>16500</v>
      </c>
      <c r="L53" s="21"/>
      <c r="Y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</row>
    <row r="54" spans="1:37" x14ac:dyDescent="0.25">
      <c r="A54" s="110">
        <f t="shared" si="6"/>
        <v>13000</v>
      </c>
      <c r="B54" s="64"/>
      <c r="D54" s="72"/>
      <c r="E54" s="73">
        <f t="shared" si="0"/>
        <v>34809.696334831759</v>
      </c>
      <c r="F54" s="74">
        <f t="shared" si="5"/>
        <v>197.50462745107654</v>
      </c>
      <c r="G54" s="75">
        <f t="shared" si="1"/>
        <v>12.320183761181324</v>
      </c>
      <c r="H54" s="76">
        <f t="shared" si="2"/>
        <v>8500</v>
      </c>
      <c r="I54" s="76">
        <f t="shared" si="3"/>
        <v>17500</v>
      </c>
      <c r="L54" s="21"/>
      <c r="Y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</row>
    <row r="55" spans="1:37" x14ac:dyDescent="0.25">
      <c r="A55" s="110">
        <f t="shared" si="6"/>
        <v>14000</v>
      </c>
      <c r="B55" s="64"/>
      <c r="D55" s="72"/>
      <c r="E55" s="73">
        <f t="shared" si="0"/>
        <v>33024.985103275016</v>
      </c>
      <c r="F55" s="74">
        <f t="shared" si="5"/>
        <v>196.14186340134776</v>
      </c>
      <c r="G55" s="75">
        <f t="shared" si="1"/>
        <v>11.920603429053273</v>
      </c>
      <c r="H55" s="76">
        <f t="shared" si="2"/>
        <v>9500</v>
      </c>
      <c r="I55" s="76">
        <f t="shared" si="3"/>
        <v>18500</v>
      </c>
      <c r="L55" s="21"/>
      <c r="Y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</row>
    <row r="56" spans="1:37" x14ac:dyDescent="0.25">
      <c r="A56" s="110">
        <f t="shared" si="6"/>
        <v>15000</v>
      </c>
      <c r="B56" s="64"/>
      <c r="D56" s="72"/>
      <c r="E56" s="73">
        <f t="shared" si="0"/>
        <v>31331.776944580688</v>
      </c>
      <c r="F56" s="74">
        <f t="shared" si="5"/>
        <v>194.70545388901223</v>
      </c>
      <c r="G56" s="75">
        <f t="shared" si="1"/>
        <v>11.510584626450742</v>
      </c>
      <c r="H56" s="76">
        <f t="shared" si="2"/>
        <v>10500</v>
      </c>
      <c r="I56" s="76">
        <f t="shared" si="3"/>
        <v>19500</v>
      </c>
      <c r="L56" s="21"/>
      <c r="Y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</row>
    <row r="57" spans="1:37" x14ac:dyDescent="0.25">
      <c r="A57" s="110">
        <f t="shared" si="6"/>
        <v>16000</v>
      </c>
      <c r="B57" s="64"/>
      <c r="D57" s="72"/>
      <c r="E57" s="73">
        <f t="shared" si="0"/>
        <v>29725.380448623033</v>
      </c>
      <c r="F57" s="74">
        <f t="shared" si="5"/>
        <v>193.19141902175937</v>
      </c>
      <c r="G57" s="75">
        <f t="shared" si="1"/>
        <v>11.090552231195661</v>
      </c>
      <c r="H57" s="76">
        <f t="shared" si="2"/>
        <v>11500</v>
      </c>
      <c r="I57" s="76">
        <f t="shared" si="3"/>
        <v>20500</v>
      </c>
      <c r="L57" s="21"/>
      <c r="Y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</row>
    <row r="58" spans="1:37" x14ac:dyDescent="0.25">
      <c r="A58" s="110">
        <f t="shared" si="6"/>
        <v>17000</v>
      </c>
      <c r="B58" s="64"/>
      <c r="D58" s="72"/>
      <c r="E58" s="73">
        <f t="shared" si="0"/>
        <v>28201.344736312898</v>
      </c>
      <c r="F58" s="74">
        <f t="shared" si="5"/>
        <v>191.59556382895286</v>
      </c>
      <c r="G58" s="75">
        <f t="shared" si="1"/>
        <v>10.661025100323776</v>
      </c>
      <c r="H58" s="76">
        <f t="shared" si="2"/>
        <v>12500</v>
      </c>
      <c r="I58" s="76">
        <f t="shared" si="3"/>
        <v>21500</v>
      </c>
      <c r="L58" s="21"/>
      <c r="Y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</row>
    <row r="59" spans="1:37" x14ac:dyDescent="0.25">
      <c r="A59" s="110">
        <f t="shared" si="6"/>
        <v>18000</v>
      </c>
      <c r="B59" s="64"/>
      <c r="D59" s="72"/>
      <c r="E59" s="73">
        <f t="shared" si="0"/>
        <v>26755.447127446419</v>
      </c>
      <c r="F59" s="74">
        <f t="shared" si="5"/>
        <v>189.91346663853048</v>
      </c>
      <c r="G59" s="75">
        <f t="shared" si="1"/>
        <v>10.222623282204127</v>
      </c>
      <c r="H59" s="76">
        <f t="shared" si="2"/>
        <v>13500</v>
      </c>
      <c r="I59" s="76">
        <f t="shared" si="3"/>
        <v>22500</v>
      </c>
      <c r="Y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</row>
    <row r="60" spans="1:37" x14ac:dyDescent="0.25">
      <c r="A60" s="110">
        <f t="shared" si="6"/>
        <v>19000</v>
      </c>
      <c r="B60" s="64"/>
      <c r="D60" s="72"/>
      <c r="E60" s="73">
        <f t="shared" si="0"/>
        <v>26340.642367457589</v>
      </c>
      <c r="F60" s="74">
        <f t="shared" si="5"/>
        <v>188.17315467411754</v>
      </c>
      <c r="G60" s="75">
        <f t="shared" si="1"/>
        <v>9.7841658658175881</v>
      </c>
      <c r="H60" s="76">
        <f t="shared" si="2"/>
        <v>14500</v>
      </c>
      <c r="I60" s="76">
        <f t="shared" si="3"/>
        <v>23500</v>
      </c>
      <c r="Y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</row>
    <row r="61" spans="1:37" x14ac:dyDescent="0.25">
      <c r="A61" s="110">
        <f t="shared" si="6"/>
        <v>20000</v>
      </c>
      <c r="B61" s="64"/>
      <c r="D61" s="72"/>
      <c r="E61" s="73">
        <f t="shared" si="0"/>
        <v>25932.268559195705</v>
      </c>
      <c r="F61" s="74">
        <f t="shared" si="5"/>
        <v>186.40543678403913</v>
      </c>
      <c r="G61" s="75">
        <f t="shared" si="1"/>
        <v>9.3541499298577815</v>
      </c>
      <c r="H61" s="76">
        <f t="shared" si="2"/>
        <v>15500</v>
      </c>
      <c r="I61" s="76">
        <f t="shared" si="3"/>
        <v>24500</v>
      </c>
      <c r="Y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</row>
    <row r="62" spans="1:37" x14ac:dyDescent="0.25">
      <c r="A62" s="110">
        <f t="shared" si="6"/>
        <v>21000</v>
      </c>
      <c r="B62" s="64"/>
      <c r="D62" s="72"/>
      <c r="E62" s="73">
        <f t="shared" si="0"/>
        <v>25530.225999995546</v>
      </c>
      <c r="F62" s="74">
        <f t="shared" si="5"/>
        <v>184.60988138776426</v>
      </c>
      <c r="G62" s="75">
        <f t="shared" si="1"/>
        <v>8.9327881101516819</v>
      </c>
      <c r="H62" s="76">
        <f t="shared" si="2"/>
        <v>16500</v>
      </c>
      <c r="I62" s="76">
        <f t="shared" si="3"/>
        <v>25500</v>
      </c>
      <c r="Y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</row>
    <row r="63" spans="1:37" x14ac:dyDescent="0.25">
      <c r="A63" s="110">
        <f t="shared" si="6"/>
        <v>22000</v>
      </c>
      <c r="B63" s="64"/>
      <c r="D63" s="72"/>
      <c r="E63" s="73">
        <f t="shared" si="0"/>
        <v>25134.416532938456</v>
      </c>
      <c r="F63" s="74">
        <f t="shared" si="5"/>
        <v>182.78605010835767</v>
      </c>
      <c r="G63" s="75">
        <f t="shared" si="1"/>
        <v>8.5202864994260459</v>
      </c>
      <c r="H63" s="76">
        <f t="shared" si="2"/>
        <v>17500</v>
      </c>
      <c r="I63" s="76">
        <f t="shared" si="3"/>
        <v>26500</v>
      </c>
      <c r="Y63" s="77"/>
    </row>
    <row r="64" spans="1:37" x14ac:dyDescent="0.25">
      <c r="A64" s="110">
        <f t="shared" si="6"/>
        <v>23000</v>
      </c>
      <c r="B64" s="64"/>
      <c r="D64" s="72"/>
      <c r="E64" s="73">
        <f t="shared" si="0"/>
        <v>24744.743522887737</v>
      </c>
      <c r="F64" s="74">
        <f t="shared" si="5"/>
        <v>180.93349766545165</v>
      </c>
      <c r="G64" s="75">
        <f t="shared" si="1"/>
        <v>8.116844038301787</v>
      </c>
      <c r="H64" s="76">
        <f t="shared" si="2"/>
        <v>18500</v>
      </c>
      <c r="I64" s="76">
        <f t="shared" si="3"/>
        <v>27500</v>
      </c>
      <c r="Y64" s="77"/>
      <c r="AA64" s="77"/>
      <c r="AC64" s="77"/>
      <c r="AD64" s="77"/>
      <c r="AE64" s="77"/>
      <c r="AF64" s="77"/>
      <c r="AG64" s="77"/>
      <c r="AH64" s="77"/>
      <c r="AI64" s="77"/>
      <c r="AJ64" s="77"/>
      <c r="AK64" s="77"/>
    </row>
    <row r="65" spans="1:37" x14ac:dyDescent="0.25">
      <c r="A65" s="110">
        <f t="shared" si="6"/>
        <v>24000</v>
      </c>
      <c r="B65" s="64"/>
      <c r="D65" s="72"/>
      <c r="E65" s="73">
        <f t="shared" si="0"/>
        <v>24361.111832895636</v>
      </c>
      <c r="F65" s="74">
        <f t="shared" si="5"/>
        <v>179.05177176653319</v>
      </c>
      <c r="G65" s="75">
        <f t="shared" si="1"/>
        <v>7.7226518928142696</v>
      </c>
      <c r="H65" s="76">
        <f t="shared" si="2"/>
        <v>19500</v>
      </c>
      <c r="I65" s="76">
        <f t="shared" si="3"/>
        <v>28500</v>
      </c>
      <c r="Y65" s="77"/>
      <c r="AA65" s="77"/>
      <c r="AC65" s="77"/>
      <c r="AD65" s="77"/>
      <c r="AE65" s="77"/>
      <c r="AF65" s="77"/>
      <c r="AG65" s="77"/>
      <c r="AH65" s="77"/>
      <c r="AI65" s="77"/>
      <c r="AJ65" s="77"/>
      <c r="AK65" s="77"/>
    </row>
    <row r="66" spans="1:37" x14ac:dyDescent="0.25">
      <c r="A66" s="110">
        <f t="shared" si="6"/>
        <v>25000</v>
      </c>
      <c r="B66" s="64"/>
      <c r="D66" s="72"/>
      <c r="E66" s="73">
        <f t="shared" si="0"/>
        <v>23983.427800976049</v>
      </c>
      <c r="F66" s="74">
        <f t="shared" si="5"/>
        <v>177.14041299651856</v>
      </c>
      <c r="G66" s="75">
        <f t="shared" si="1"/>
        <v>7.3378928196917803</v>
      </c>
      <c r="H66" s="76">
        <f t="shared" si="2"/>
        <v>20500</v>
      </c>
      <c r="I66" s="76">
        <f t="shared" si="3"/>
        <v>29500</v>
      </c>
      <c r="Y66" s="77"/>
      <c r="AA66" s="77"/>
      <c r="AC66" s="77"/>
      <c r="AD66" s="77"/>
      <c r="AE66" s="77"/>
      <c r="AF66" s="77"/>
      <c r="AG66" s="77"/>
      <c r="AH66" s="77"/>
      <c r="AI66" s="77"/>
      <c r="AJ66" s="77"/>
      <c r="AK66" s="77"/>
    </row>
    <row r="67" spans="1:37" x14ac:dyDescent="0.25">
      <c r="A67" s="110">
        <f t="shared" si="6"/>
        <v>26000</v>
      </c>
      <c r="B67" s="64"/>
      <c r="D67" s="72"/>
      <c r="E67" s="73">
        <f t="shared" si="0"/>
        <v>23611.599217237377</v>
      </c>
      <c r="F67" s="74">
        <f t="shared" si="5"/>
        <v>175.19895470558913</v>
      </c>
      <c r="G67" s="75">
        <f t="shared" si="1"/>
        <v>6.9627405207953004</v>
      </c>
      <c r="H67" s="76">
        <f t="shared" si="2"/>
        <v>21500</v>
      </c>
      <c r="I67" s="76">
        <f t="shared" si="3"/>
        <v>30500</v>
      </c>
      <c r="Y67" s="77"/>
      <c r="AA67" s="77"/>
      <c r="AC67" s="77"/>
      <c r="AD67" s="77"/>
      <c r="AE67" s="77"/>
      <c r="AF67" s="77"/>
      <c r="AG67" s="77"/>
      <c r="AH67" s="77"/>
      <c r="AI67" s="77"/>
      <c r="AJ67" s="77"/>
      <c r="AK67" s="77"/>
    </row>
    <row r="68" spans="1:37" x14ac:dyDescent="0.25">
      <c r="A68" s="110">
        <f t="shared" si="6"/>
        <v>27000</v>
      </c>
      <c r="B68" s="64"/>
      <c r="D68" s="72"/>
      <c r="E68" s="73">
        <f t="shared" si="0"/>
        <v>23245.535301369888</v>
      </c>
      <c r="F68" s="74">
        <f t="shared" si="5"/>
        <v>173.22692289526091</v>
      </c>
      <c r="G68" s="75">
        <f t="shared" si="1"/>
        <v>6.5973589883036396</v>
      </c>
      <c r="H68" s="76">
        <f t="shared" si="2"/>
        <v>22500</v>
      </c>
      <c r="I68" s="76">
        <f t="shared" si="3"/>
        <v>31500</v>
      </c>
      <c r="Y68" s="77"/>
      <c r="AA68" s="77"/>
      <c r="AC68" s="77"/>
      <c r="AD68" s="77"/>
      <c r="AE68" s="77"/>
      <c r="AF68" s="77"/>
      <c r="AG68" s="77"/>
      <c r="AH68" s="77"/>
      <c r="AI68" s="77"/>
      <c r="AJ68" s="77"/>
      <c r="AK68" s="77"/>
    </row>
    <row r="69" spans="1:37" x14ac:dyDescent="0.25">
      <c r="A69" s="110">
        <f t="shared" si="6"/>
        <v>28000</v>
      </c>
      <c r="B69" s="64"/>
      <c r="D69" s="72"/>
      <c r="E69" s="73">
        <f t="shared" si="0"/>
        <v>22885.146680482096</v>
      </c>
      <c r="F69" s="74">
        <f t="shared" si="5"/>
        <v>171.22383610266002</v>
      </c>
      <c r="G69" s="75">
        <f t="shared" si="1"/>
        <v>6.2419018424212496</v>
      </c>
      <c r="H69" s="76">
        <f t="shared" si="2"/>
        <v>23500</v>
      </c>
      <c r="I69" s="76">
        <f t="shared" si="3"/>
        <v>32500</v>
      </c>
      <c r="Y69" s="77"/>
      <c r="AA69" s="77"/>
      <c r="AC69" s="77"/>
      <c r="AD69" s="77"/>
      <c r="AE69" s="77"/>
      <c r="AF69" s="77"/>
      <c r="AG69" s="77"/>
      <c r="AH69" s="77"/>
      <c r="AI69" s="77"/>
      <c r="AJ69" s="77"/>
      <c r="AK69" s="77"/>
    </row>
    <row r="70" spans="1:37" x14ac:dyDescent="0.25">
      <c r="A70" s="110">
        <f t="shared" si="6"/>
        <v>29000</v>
      </c>
      <c r="B70" s="64"/>
      <c r="D70" s="72"/>
      <c r="E70" s="73">
        <f t="shared" si="0"/>
        <v>22530.345367280774</v>
      </c>
      <c r="F70" s="74">
        <f t="shared" si="5"/>
        <v>169.18920528297537</v>
      </c>
      <c r="G70" s="75">
        <f t="shared" si="1"/>
        <v>5.8965116635912205</v>
      </c>
      <c r="H70" s="76">
        <f t="shared" si="2"/>
        <v>24500</v>
      </c>
      <c r="I70" s="76">
        <f t="shared" si="3"/>
        <v>33500</v>
      </c>
      <c r="Y70" s="77"/>
    </row>
    <row r="71" spans="1:37" x14ac:dyDescent="0.25">
      <c r="A71" s="110">
        <f t="shared" si="6"/>
        <v>30000</v>
      </c>
      <c r="B71" s="64"/>
      <c r="D71" s="72"/>
      <c r="E71" s="73">
        <f t="shared" si="0"/>
        <v>22181.044738589233</v>
      </c>
      <c r="F71" s="74">
        <f t="shared" si="5"/>
        <v>167.12253369006086</v>
      </c>
      <c r="G71" s="75">
        <f t="shared" si="1"/>
        <v>5.5613193214131478</v>
      </c>
      <c r="H71" s="76">
        <f t="shared" si="2"/>
        <v>25500</v>
      </c>
      <c r="I71" s="76">
        <f t="shared" si="3"/>
        <v>34500</v>
      </c>
      <c r="Y71" s="77"/>
    </row>
    <row r="72" spans="1:37" x14ac:dyDescent="0.25">
      <c r="A72" s="110">
        <f t="shared" si="6"/>
        <v>31000</v>
      </c>
      <c r="B72" s="64"/>
      <c r="D72" s="72"/>
      <c r="E72" s="73">
        <f t="shared" si="0"/>
        <v>21837.159514198658</v>
      </c>
      <c r="F72" s="74">
        <f t="shared" si="5"/>
        <v>165.02331675515674</v>
      </c>
      <c r="G72" s="75">
        <f t="shared" si="1"/>
        <v>5.2364433026952124</v>
      </c>
      <c r="H72" s="76">
        <f t="shared" si="2"/>
        <v>26500</v>
      </c>
      <c r="I72" s="76">
        <f t="shared" si="3"/>
        <v>35500</v>
      </c>
      <c r="Y72" s="77"/>
    </row>
    <row r="73" spans="1:37" x14ac:dyDescent="0.25">
      <c r="A73" s="110">
        <f t="shared" si="6"/>
        <v>32000</v>
      </c>
      <c r="B73" s="64"/>
      <c r="D73" s="72"/>
      <c r="E73" s="73">
        <f t="shared" si="0"/>
        <v>21498.605736047335</v>
      </c>
      <c r="F73" s="74">
        <f t="shared" si="5"/>
        <v>162.8910419637015</v>
      </c>
      <c r="G73" s="75">
        <f t="shared" si="1"/>
        <v>4.9219890413117788</v>
      </c>
      <c r="H73" s="76">
        <f t="shared" si="2"/>
        <v>27500</v>
      </c>
      <c r="I73" s="76">
        <f t="shared" si="3"/>
        <v>36500</v>
      </c>
      <c r="Y73" s="77"/>
    </row>
    <row r="74" spans="1:37" x14ac:dyDescent="0.25">
      <c r="A74" s="110">
        <f t="shared" si="6"/>
        <v>33000</v>
      </c>
      <c r="B74" s="64"/>
      <c r="D74" s="72"/>
      <c r="E74" s="73">
        <f t="shared" si="0"/>
        <v>21165.300747722635</v>
      </c>
      <c r="F74" s="74">
        <f t="shared" si="5"/>
        <v>160.72518873020371</v>
      </c>
      <c r="G74" s="75">
        <f t="shared" si="1"/>
        <v>4.6180482527921418</v>
      </c>
      <c r="H74" s="76">
        <f t="shared" si="2"/>
        <v>28500</v>
      </c>
      <c r="I74" s="76">
        <f t="shared" si="3"/>
        <v>37500</v>
      </c>
      <c r="Y74" s="77"/>
    </row>
    <row r="75" spans="1:37" x14ac:dyDescent="0.25">
      <c r="A75" s="110">
        <f t="shared" si="6"/>
        <v>34000</v>
      </c>
      <c r="B75" s="64"/>
      <c r="D75" s="72"/>
      <c r="E75" s="73">
        <f t="shared" si="0"/>
        <v>20837.163174280842</v>
      </c>
      <c r="F75" s="74">
        <f t="shared" si="5"/>
        <v>158.52522827114328</v>
      </c>
      <c r="G75" s="75">
        <f t="shared" si="1"/>
        <v>4.3246982768323958</v>
      </c>
      <c r="H75" s="76">
        <f t="shared" si="2"/>
        <v>29500</v>
      </c>
      <c r="I75" s="76">
        <f t="shared" si="3"/>
        <v>38500</v>
      </c>
      <c r="Y75" s="77"/>
    </row>
    <row r="76" spans="1:37" x14ac:dyDescent="0.25">
      <c r="A76" s="110">
        <f t="shared" si="6"/>
        <v>35000</v>
      </c>
      <c r="B76" s="64"/>
      <c r="D76" s="72"/>
      <c r="E76" s="73">
        <f t="shared" si="0"/>
        <v>20514.112902379795</v>
      </c>
      <c r="F76" s="74">
        <f t="shared" si="5"/>
        <v>156.29062347587129</v>
      </c>
      <c r="G76" s="75">
        <f t="shared" si="1"/>
        <v>4.0420014312009211</v>
      </c>
      <c r="H76" s="76">
        <f t="shared" si="2"/>
        <v>30500</v>
      </c>
      <c r="I76" s="76">
        <f t="shared" si="3"/>
        <v>39500</v>
      </c>
      <c r="Y76" s="77"/>
    </row>
    <row r="77" spans="1:37" x14ac:dyDescent="0.25">
      <c r="A77" s="110">
        <f t="shared" si="6"/>
        <v>36000</v>
      </c>
      <c r="B77" s="64"/>
      <c r="D77" s="72"/>
      <c r="E77" s="73">
        <f t="shared" si="0"/>
        <v>20196.071060719587</v>
      </c>
      <c r="F77" s="74">
        <f t="shared" si="5"/>
        <v>154.02082877547699</v>
      </c>
      <c r="G77" s="75">
        <f t="shared" si="1"/>
        <v>3.7700043807975305</v>
      </c>
      <c r="H77" s="76">
        <f t="shared" si="2"/>
        <v>31500</v>
      </c>
      <c r="I77" s="76">
        <f t="shared" si="3"/>
        <v>40500</v>
      </c>
      <c r="Y77" s="77"/>
    </row>
    <row r="78" spans="1:37" x14ac:dyDescent="0.25">
      <c r="A78" s="110">
        <f t="shared" si="6"/>
        <v>37000</v>
      </c>
      <c r="B78" s="64"/>
      <c r="D78" s="72"/>
      <c r="E78" s="73">
        <f t="shared" si="0"/>
        <v>19882.960000786472</v>
      </c>
      <c r="F78" s="74">
        <f t="shared" si="5"/>
        <v>151.71529000958924</v>
      </c>
      <c r="G78" s="75">
        <f t="shared" si="1"/>
        <v>3.508737525926827</v>
      </c>
      <c r="H78" s="76">
        <f t="shared" si="2"/>
        <v>32500</v>
      </c>
      <c r="I78" s="76">
        <f t="shared" si="3"/>
        <v>41500</v>
      </c>
      <c r="Y78" s="77"/>
    </row>
    <row r="79" spans="1:37" x14ac:dyDescent="0.25">
      <c r="A79" s="110">
        <f t="shared" si="6"/>
        <v>38000</v>
      </c>
      <c r="B79" s="64"/>
      <c r="C79" s="78"/>
      <c r="D79" s="72"/>
      <c r="E79" s="73">
        <f t="shared" si="0"/>
        <v>19574.703277895333</v>
      </c>
      <c r="F79" s="74">
        <f t="shared" si="5"/>
        <v>149.373444291081</v>
      </c>
      <c r="G79" s="75">
        <f t="shared" si="1"/>
        <v>3.2582144141568912</v>
      </c>
      <c r="H79" s="76">
        <f t="shared" si="2"/>
        <v>33500</v>
      </c>
      <c r="I79" s="76">
        <f t="shared" si="3"/>
        <v>42500</v>
      </c>
      <c r="Y79" s="77"/>
    </row>
    <row r="80" spans="1:37" x14ac:dyDescent="0.25">
      <c r="A80" s="110">
        <f t="shared" si="6"/>
        <v>39000</v>
      </c>
      <c r="B80" s="64"/>
      <c r="C80" s="78"/>
      <c r="D80" s="72"/>
      <c r="E80" s="73">
        <f t="shared" si="0"/>
        <v>19271.225632526046</v>
      </c>
      <c r="F80" s="74">
        <f t="shared" si="5"/>
        <v>146.9947198686427</v>
      </c>
      <c r="G80" s="75">
        <f t="shared" si="1"/>
        <v>3.0184311804532693</v>
      </c>
      <c r="H80" s="76">
        <f t="shared" si="2"/>
        <v>34500</v>
      </c>
      <c r="I80" s="76">
        <f t="shared" si="3"/>
        <v>43500</v>
      </c>
      <c r="Y80" s="77"/>
    </row>
    <row r="81" spans="1:25" x14ac:dyDescent="0.25">
      <c r="A81" s="110">
        <f t="shared" si="6"/>
        <v>40000</v>
      </c>
      <c r="B81" s="64"/>
      <c r="C81" s="78"/>
      <c r="D81" s="72"/>
      <c r="E81" s="73">
        <f t="shared" si="0"/>
        <v>18972.452971949187</v>
      </c>
      <c r="F81" s="74">
        <f t="shared" si="5"/>
        <v>144.57853598719183</v>
      </c>
      <c r="G81" s="75">
        <f t="shared" si="1"/>
        <v>2.789366020605093</v>
      </c>
      <c r="H81" s="76">
        <f t="shared" si="2"/>
        <v>35500</v>
      </c>
      <c r="I81" s="76">
        <f t="shared" si="3"/>
        <v>44500</v>
      </c>
      <c r="Y81" s="77"/>
    </row>
    <row r="82" spans="1:25" x14ac:dyDescent="0.25">
      <c r="A82" s="110">
        <f t="shared" si="6"/>
        <v>41000</v>
      </c>
      <c r="B82" s="64"/>
      <c r="C82" s="78"/>
      <c r="D82" s="72"/>
      <c r="E82" s="73">
        <f t="shared" si="0"/>
        <v>18678.312352136647</v>
      </c>
      <c r="F82" s="74">
        <f t="shared" si="5"/>
        <v>142.12430274608403</v>
      </c>
      <c r="G82" s="75">
        <f t="shared" si="1"/>
        <v>2.5709787032920839</v>
      </c>
      <c r="H82" s="76">
        <f t="shared" si="2"/>
        <v>36500</v>
      </c>
      <c r="I82" s="76">
        <f t="shared" si="3"/>
        <v>45500</v>
      </c>
      <c r="Y82" s="77"/>
    </row>
    <row r="83" spans="1:25" x14ac:dyDescent="0.25">
      <c r="A83" s="110">
        <f t="shared" si="6"/>
        <v>42000</v>
      </c>
      <c r="B83" s="64"/>
      <c r="C83" s="78"/>
      <c r="D83" s="72"/>
      <c r="E83" s="73">
        <f t="shared" si="0"/>
        <v>18388.731959952638</v>
      </c>
      <c r="F83" s="74">
        <f t="shared" si="5"/>
        <v>139.6314209550915</v>
      </c>
      <c r="G83" s="75">
        <f t="shared" si="1"/>
        <v>2.3632101264770422</v>
      </c>
      <c r="H83" s="76">
        <f t="shared" si="2"/>
        <v>37500</v>
      </c>
      <c r="I83" s="76">
        <f t="shared" si="3"/>
        <v>46500</v>
      </c>
      <c r="T83" s="77"/>
      <c r="U83" s="77"/>
      <c r="V83" s="77"/>
      <c r="W83" s="77"/>
      <c r="X83" s="77"/>
    </row>
    <row r="84" spans="1:25" x14ac:dyDescent="0.25">
      <c r="A84" s="110">
        <f t="shared" si="6"/>
        <v>43000</v>
      </c>
      <c r="B84" s="64"/>
      <c r="C84" s="78"/>
      <c r="D84" s="72"/>
      <c r="E84" s="73">
        <f t="shared" si="0"/>
        <v>18103.641095620853</v>
      </c>
      <c r="F84" s="74">
        <f t="shared" si="5"/>
        <v>137.09928198811332</v>
      </c>
      <c r="G84" s="75">
        <f t="shared" si="1"/>
        <v>2.1659819241449401</v>
      </c>
      <c r="H84" s="76">
        <f t="shared" si="2"/>
        <v>38500</v>
      </c>
      <c r="I84" s="76">
        <f t="shared" si="3"/>
        <v>47500</v>
      </c>
      <c r="T84" s="77"/>
      <c r="U84" s="77"/>
      <c r="V84" s="77"/>
      <c r="W84" s="77"/>
      <c r="X84" s="77"/>
    </row>
    <row r="85" spans="1:25" x14ac:dyDescent="0.25">
      <c r="A85" s="110">
        <f t="shared" si="6"/>
        <v>44000</v>
      </c>
      <c r="B85" s="64"/>
      <c r="C85" s="78"/>
      <c r="D85" s="72"/>
      <c r="E85" s="73">
        <f t="shared" si="0"/>
        <v>17822.970155463419</v>
      </c>
      <c r="F85" s="74">
        <f t="shared" si="5"/>
        <v>134.52726763458222</v>
      </c>
      <c r="G85" s="75">
        <f t="shared" si="1"/>
        <v>1.9791961297442624</v>
      </c>
      <c r="H85" s="76">
        <f t="shared" si="2"/>
        <v>39500</v>
      </c>
      <c r="I85" s="76">
        <f t="shared" si="3"/>
        <v>48500</v>
      </c>
      <c r="T85" s="77"/>
      <c r="U85" s="77"/>
      <c r="V85" s="77"/>
      <c r="W85" s="77"/>
      <c r="X85" s="77"/>
    </row>
    <row r="86" spans="1:25" x14ac:dyDescent="0.25">
      <c r="A86" s="110">
        <f t="shared" si="6"/>
        <v>45000</v>
      </c>
      <c r="B86" s="64"/>
      <c r="C86" s="78"/>
      <c r="D86" s="72"/>
      <c r="E86" s="73">
        <f t="shared" si="0"/>
        <v>17546.650614907467</v>
      </c>
      <c r="F86" s="74">
        <f t="shared" si="5"/>
        <v>131.91474994853095</v>
      </c>
      <c r="G86" s="75">
        <f t="shared" si="1"/>
        <v>1.8027349030148525</v>
      </c>
      <c r="H86" s="76">
        <f t="shared" si="2"/>
        <v>40500</v>
      </c>
      <c r="I86" s="76">
        <f t="shared" si="3"/>
        <v>49500</v>
      </c>
      <c r="T86" s="77"/>
      <c r="U86" s="77"/>
      <c r="V86" s="77"/>
      <c r="W86" s="77"/>
      <c r="X86" s="77"/>
    </row>
    <row r="87" spans="1:25" x14ac:dyDescent="0.25">
      <c r="A87" s="110">
        <f t="shared" si="6"/>
        <v>46000</v>
      </c>
      <c r="B87" s="64"/>
      <c r="C87" s="78"/>
      <c r="D87" s="72"/>
      <c r="E87" s="73">
        <f t="shared" si="0"/>
        <v>17274.615011755159</v>
      </c>
      <c r="F87" s="74">
        <f t="shared" si="5"/>
        <v>129.26109109528215</v>
      </c>
      <c r="G87" s="75">
        <f t="shared" si="1"/>
        <v>1.6364603272051612</v>
      </c>
      <c r="H87" s="76">
        <f t="shared" si="2"/>
        <v>41500</v>
      </c>
      <c r="I87" s="76">
        <f t="shared" si="3"/>
        <v>50500</v>
      </c>
      <c r="T87" s="77"/>
      <c r="U87" s="77"/>
      <c r="V87" s="77"/>
      <c r="W87" s="77"/>
      <c r="X87" s="77"/>
    </row>
    <row r="88" spans="1:25" x14ac:dyDescent="0.25">
      <c r="A88" s="110">
        <f t="shared" si="6"/>
        <v>47000</v>
      </c>
      <c r="B88" s="64"/>
      <c r="C88" s="78"/>
      <c r="D88" s="72"/>
      <c r="E88" s="73">
        <f t="shared" si="0"/>
        <v>17006.796929713095</v>
      </c>
      <c r="F88" s="74">
        <f t="shared" si="5"/>
        <v>126.56564319572392</v>
      </c>
      <c r="G88" s="75">
        <f t="shared" si="1"/>
        <v>1.4802142839849979</v>
      </c>
      <c r="H88" s="76">
        <f t="shared" si="2"/>
        <v>42500</v>
      </c>
      <c r="I88" s="76">
        <f t="shared" si="3"/>
        <v>51500</v>
      </c>
      <c r="T88" s="77"/>
      <c r="U88" s="77"/>
      <c r="V88" s="77"/>
      <c r="W88" s="77"/>
      <c r="X88" s="77"/>
    </row>
    <row r="89" spans="1:25" x14ac:dyDescent="0.25">
      <c r="A89" s="110">
        <f t="shared" si="6"/>
        <v>48000</v>
      </c>
      <c r="B89" s="64"/>
      <c r="C89" s="78"/>
      <c r="D89" s="72"/>
      <c r="E89" s="73">
        <f t="shared" si="0"/>
        <v>16743.130982177059</v>
      </c>
      <c r="F89" s="74">
        <f t="shared" si="5"/>
        <v>123.82774816813287</v>
      </c>
      <c r="G89" s="75">
        <f t="shared" si="1"/>
        <v>1.3338184136420468</v>
      </c>
      <c r="H89" s="76">
        <f t="shared" si="2"/>
        <v>43500</v>
      </c>
      <c r="I89" s="76">
        <f t="shared" si="3"/>
        <v>52500</v>
      </c>
      <c r="T89" s="77"/>
      <c r="U89" s="77"/>
      <c r="V89" s="77"/>
      <c r="W89" s="77"/>
      <c r="X89" s="77"/>
    </row>
    <row r="90" spans="1:25" x14ac:dyDescent="0.25">
      <c r="A90" s="110">
        <f t="shared" si="6"/>
        <v>49000</v>
      </c>
      <c r="B90" s="64"/>
      <c r="C90" s="78"/>
      <c r="D90" s="72"/>
      <c r="E90" s="73">
        <f t="shared" si="0"/>
        <v>16483.552796268181</v>
      </c>
      <c r="F90" s="74">
        <f t="shared" si="5"/>
        <v>121.04673756750638</v>
      </c>
      <c r="G90" s="75">
        <f t="shared" si="1"/>
        <v>1.1970741684044257</v>
      </c>
      <c r="H90" s="76">
        <f t="shared" si="2"/>
        <v>44500</v>
      </c>
      <c r="I90" s="76">
        <f t="shared" si="3"/>
        <v>53500</v>
      </c>
      <c r="T90" s="77"/>
      <c r="U90" s="77"/>
      <c r="V90" s="77"/>
      <c r="W90" s="77"/>
      <c r="X90" s="77"/>
    </row>
    <row r="91" spans="1:25" x14ac:dyDescent="0.25">
      <c r="A91" s="110">
        <f t="shared" si="6"/>
        <v>50000</v>
      </c>
      <c r="B91" s="64"/>
      <c r="C91" s="78"/>
      <c r="D91" s="72"/>
      <c r="E91" s="73">
        <f t="shared" si="0"/>
        <v>16227.99899711656</v>
      </c>
      <c r="F91" s="74">
        <f t="shared" si="5"/>
        <v>118.22193242236472</v>
      </c>
      <c r="G91" s="75">
        <f t="shared" si="1"/>
        <v>1.0697629669491915</v>
      </c>
      <c r="H91" s="76">
        <f t="shared" si="2"/>
        <v>45500</v>
      </c>
      <c r="I91" s="76">
        <f t="shared" si="3"/>
        <v>54500</v>
      </c>
      <c r="T91" s="77"/>
      <c r="U91" s="77"/>
      <c r="V91" s="77"/>
      <c r="W91" s="77"/>
      <c r="X91" s="77"/>
    </row>
    <row r="92" spans="1:25" x14ac:dyDescent="0.25">
      <c r="A92" s="110">
        <f t="shared" si="6"/>
        <v>51000</v>
      </c>
      <c r="B92" s="64"/>
      <c r="C92" s="78"/>
      <c r="D92" s="72"/>
      <c r="E92" s="73">
        <f t="shared" si="0"/>
        <v>15976.407192388593</v>
      </c>
      <c r="F92" s="74">
        <f t="shared" si="5"/>
        <v>115.35264306898321</v>
      </c>
      <c r="G92" s="75">
        <f t="shared" si="1"/>
        <v>0.95164645832875305</v>
      </c>
      <c r="H92" s="76">
        <f t="shared" si="2"/>
        <v>46500</v>
      </c>
      <c r="I92" s="76">
        <f t="shared" si="3"/>
        <v>55500</v>
      </c>
      <c r="T92" s="77"/>
      <c r="U92" s="77"/>
      <c r="V92" s="77"/>
      <c r="W92" s="77"/>
      <c r="X92" s="77"/>
    </row>
    <row r="93" spans="1:25" x14ac:dyDescent="0.25">
      <c r="A93" s="110">
        <f t="shared" si="6"/>
        <v>52000</v>
      </c>
      <c r="B93" s="64"/>
      <c r="C93" s="78"/>
      <c r="D93" s="72"/>
      <c r="E93" s="73">
        <f t="shared" si="0"/>
        <v>15728.715957054152</v>
      </c>
      <c r="F93" s="74">
        <f t="shared" si="5"/>
        <v>112.43816898301375</v>
      </c>
      <c r="G93" s="75">
        <f t="shared" si="1"/>
        <v>0.84246690366252019</v>
      </c>
      <c r="H93" s="76">
        <f t="shared" si="2"/>
        <v>47500</v>
      </c>
      <c r="I93" s="76">
        <f t="shared" si="3"/>
        <v>56500</v>
      </c>
      <c r="T93" s="77"/>
      <c r="U93" s="77"/>
      <c r="V93" s="77"/>
      <c r="W93" s="77"/>
      <c r="X93" s="77"/>
    </row>
    <row r="94" spans="1:25" x14ac:dyDescent="0.25">
      <c r="A94" s="110">
        <f t="shared" si="6"/>
        <v>53000</v>
      </c>
      <c r="B94" s="64"/>
      <c r="C94" s="78"/>
      <c r="D94" s="72"/>
      <c r="E94" s="73">
        <f t="shared" si="0"/>
        <v>15484.864818389926</v>
      </c>
      <c r="F94" s="74">
        <f t="shared" si="5"/>
        <v>109.47779860845503</v>
      </c>
      <c r="G94" s="75">
        <f t="shared" si="1"/>
        <v>0.7419476839872764</v>
      </c>
      <c r="H94" s="76">
        <f t="shared" si="2"/>
        <v>48500</v>
      </c>
      <c r="I94" s="76">
        <f t="shared" si="3"/>
        <v>57500</v>
      </c>
      <c r="T94" s="77"/>
      <c r="U94" s="77"/>
      <c r="V94" s="77"/>
      <c r="W94" s="77"/>
      <c r="X94" s="77"/>
    </row>
    <row r="95" spans="1:25" x14ac:dyDescent="0.25">
      <c r="A95" s="110">
        <f t="shared" si="6"/>
        <v>54000</v>
      </c>
      <c r="B95" s="64"/>
      <c r="C95" s="78"/>
      <c r="D95" s="72"/>
      <c r="E95" s="73">
        <f t="shared" si="0"/>
        <v>15244.794241215281</v>
      </c>
      <c r="F95" s="74">
        <f t="shared" si="5"/>
        <v>106.47080918392906</v>
      </c>
      <c r="G95" s="75">
        <f t="shared" si="1"/>
        <v>0.64979394262196166</v>
      </c>
      <c r="H95" s="76">
        <f t="shared" si="2"/>
        <v>49500</v>
      </c>
      <c r="I95" s="76">
        <f t="shared" si="3"/>
        <v>58500</v>
      </c>
      <c r="T95" s="77"/>
      <c r="U95" s="77"/>
      <c r="V95" s="77"/>
      <c r="W95" s="77"/>
      <c r="X95" s="77"/>
    </row>
    <row r="96" spans="1:25" x14ac:dyDescent="0.25">
      <c r="A96" s="110">
        <f t="shared" si="6"/>
        <v>55000</v>
      </c>
      <c r="B96" s="64"/>
      <c r="C96" s="78"/>
      <c r="D96" s="72"/>
      <c r="E96" s="73">
        <f t="shared" ref="E96:E159" si="7">IF(A96&lt;=$C$21,$C$17*EXP(-A96/$C$19),$C$18*EXP(-(A96-$C$21)/$C$20))</f>
        <v>15008.445613357011</v>
      </c>
      <c r="F96" s="74">
        <f t="shared" si="5"/>
        <v>103.41646656622247</v>
      </c>
      <c r="G96" s="75">
        <f t="shared" ref="G96:G159" si="8">IF(A96&lt;=$C$21,($C$5-$C$8)*(F96/$C$12)^(1/$C$11)+$C$8, ($C$28-$C$8)*(F96/$C$29)^(1/$C$11)+$C$8)</f>
        <v>0.56569337026399091</v>
      </c>
      <c r="H96" s="76">
        <f t="shared" ref="H96:H159" si="9">A96-$C$6/2</f>
        <v>50500</v>
      </c>
      <c r="I96" s="76">
        <f t="shared" ref="I96:I159" si="10">A96+$C$6/2</f>
        <v>59500</v>
      </c>
      <c r="T96" s="77"/>
      <c r="U96" s="77"/>
      <c r="V96" s="77"/>
      <c r="W96" s="77"/>
      <c r="X96" s="77"/>
    </row>
    <row r="97" spans="1:24" x14ac:dyDescent="0.25">
      <c r="A97" s="110">
        <f t="shared" si="6"/>
        <v>56000</v>
      </c>
      <c r="B97" s="64"/>
      <c r="C97" s="78"/>
      <c r="D97" s="72"/>
      <c r="E97" s="73">
        <f t="shared" si="7"/>
        <v>14775.761231339431</v>
      </c>
      <c r="F97" s="74">
        <f t="shared" ref="F97:F160" si="11">IF(A97&lt;=$C$21,IF($C$12*(1-$C$25*(EXP(A97/$C$19)-1))&gt;0,$C$12*(1-$C$25*(EXP(A97/$C$19)-1)),0),IF($C$29*(1-$C$27*(EXP((A97-$C$21)/$C$20)-1))&gt;0,$C$29*(1-$C$27*(EXP((A97-$C$21)/$C$20)-1)),0))</f>
        <v>100.31402505104826</v>
      </c>
      <c r="G97" s="75">
        <f t="shared" si="8"/>
        <v>0.48931714077527594</v>
      </c>
      <c r="H97" s="76">
        <f t="shared" si="9"/>
        <v>51500</v>
      </c>
      <c r="I97" s="76">
        <f t="shared" si="10"/>
        <v>60500</v>
      </c>
      <c r="T97" s="77"/>
      <c r="U97" s="77"/>
      <c r="V97" s="77"/>
      <c r="W97" s="77"/>
      <c r="X97" s="77"/>
    </row>
    <row r="98" spans="1:24" x14ac:dyDescent="0.25">
      <c r="A98" s="110">
        <f t="shared" si="6"/>
        <v>57000</v>
      </c>
      <c r="B98" s="64"/>
      <c r="C98" s="78"/>
      <c r="D98" s="72"/>
      <c r="E98" s="73">
        <f t="shared" si="7"/>
        <v>14546.684286296315</v>
      </c>
      <c r="F98" s="74">
        <f t="shared" si="11"/>
        <v>97.162727190985933</v>
      </c>
      <c r="G98" s="75">
        <f t="shared" si="8"/>
        <v>0.42032100521422872</v>
      </c>
      <c r="H98" s="76">
        <f t="shared" si="9"/>
        <v>52500</v>
      </c>
      <c r="I98" s="76">
        <f t="shared" si="10"/>
        <v>61500</v>
      </c>
      <c r="T98" s="77"/>
      <c r="U98" s="77"/>
      <c r="V98" s="77"/>
      <c r="W98" s="77"/>
      <c r="X98" s="77"/>
    </row>
    <row r="99" spans="1:24" x14ac:dyDescent="0.25">
      <c r="A99" s="110">
        <f t="shared" si="6"/>
        <v>58000</v>
      </c>
      <c r="B99" s="64"/>
      <c r="C99" s="78"/>
      <c r="D99" s="72"/>
      <c r="E99" s="73">
        <f t="shared" si="7"/>
        <v>14321.158850101285</v>
      </c>
      <c r="F99" s="74">
        <f t="shared" si="11"/>
        <v>93.961803610553446</v>
      </c>
      <c r="G99" s="75">
        <f t="shared" si="8"/>
        <v>0.35834655109897567</v>
      </c>
      <c r="H99" s="76">
        <f t="shared" si="9"/>
        <v>53500</v>
      </c>
      <c r="I99" s="76">
        <f t="shared" si="10"/>
        <v>62500</v>
      </c>
      <c r="T99" s="77"/>
      <c r="U99" s="77"/>
      <c r="V99" s="77"/>
      <c r="W99" s="77"/>
      <c r="X99" s="77"/>
    </row>
    <row r="100" spans="1:24" x14ac:dyDescent="0.25">
      <c r="A100" s="110">
        <f t="shared" si="6"/>
        <v>59000</v>
      </c>
      <c r="B100" s="64"/>
      <c r="C100" s="78"/>
      <c r="D100" s="72"/>
      <c r="E100" s="73">
        <f t="shared" si="7"/>
        <v>14099.129861713185</v>
      </c>
      <c r="F100" s="74">
        <f t="shared" si="11"/>
        <v>90.710472818368075</v>
      </c>
      <c r="G100" s="75">
        <f t="shared" si="8"/>
        <v>0.30302263311672895</v>
      </c>
      <c r="H100" s="76">
        <f t="shared" si="9"/>
        <v>54500</v>
      </c>
      <c r="I100" s="76">
        <f t="shared" si="10"/>
        <v>63500</v>
      </c>
      <c r="T100" s="77"/>
      <c r="U100" s="77"/>
      <c r="V100" s="77"/>
      <c r="W100" s="77"/>
      <c r="X100" s="77"/>
    </row>
    <row r="101" spans="1:24" x14ac:dyDescent="0.25">
      <c r="A101" s="110">
        <f t="shared" si="6"/>
        <v>60000</v>
      </c>
      <c r="B101" s="64"/>
      <c r="C101" s="78"/>
      <c r="D101" s="72"/>
      <c r="E101" s="73">
        <f t="shared" si="7"/>
        <v>13880.543113733187</v>
      </c>
      <c r="F101" s="74">
        <f t="shared" si="11"/>
        <v>87.407941016348431</v>
      </c>
      <c r="G101" s="75">
        <f t="shared" si="8"/>
        <v>0.25396698048938204</v>
      </c>
      <c r="H101" s="76">
        <f t="shared" si="9"/>
        <v>55500</v>
      </c>
      <c r="I101" s="76">
        <f t="shared" si="10"/>
        <v>64500</v>
      </c>
      <c r="T101" s="77"/>
      <c r="U101" s="77"/>
      <c r="V101" s="77"/>
      <c r="W101" s="77"/>
      <c r="X101" s="77"/>
    </row>
    <row r="102" spans="1:24" x14ac:dyDescent="0.25">
      <c r="A102" s="110">
        <f t="shared" si="6"/>
        <v>61000</v>
      </c>
      <c r="B102" s="64"/>
      <c r="C102" s="78"/>
      <c r="D102" s="72"/>
      <c r="E102" s="73">
        <f t="shared" si="7"/>
        <v>13665.345239170283</v>
      </c>
      <c r="F102" s="74">
        <f t="shared" si="11"/>
        <v>84.053401905912338</v>
      </c>
      <c r="G102" s="75">
        <f t="shared" si="8"/>
        <v>0.21078798492547698</v>
      </c>
      <c r="H102" s="76">
        <f t="shared" si="9"/>
        <v>56500</v>
      </c>
      <c r="I102" s="76">
        <f t="shared" si="10"/>
        <v>65500</v>
      </c>
      <c r="T102" s="77"/>
      <c r="U102" s="77"/>
      <c r="V102" s="77"/>
      <c r="W102" s="77"/>
      <c r="X102" s="77"/>
    </row>
    <row r="103" spans="1:24" x14ac:dyDescent="0.25">
      <c r="A103" s="110">
        <f t="shared" si="6"/>
        <v>62000</v>
      </c>
      <c r="B103" s="64"/>
      <c r="C103" s="78"/>
      <c r="D103" s="72"/>
      <c r="E103" s="73">
        <f t="shared" si="7"/>
        <v>13453.483698411961</v>
      </c>
      <c r="F103" s="74">
        <f t="shared" si="11"/>
        <v>80.64603649112243</v>
      </c>
      <c r="G103" s="75">
        <f t="shared" si="8"/>
        <v>0.17308667148598686</v>
      </c>
      <c r="H103" s="76">
        <f t="shared" si="9"/>
        <v>57500</v>
      </c>
      <c r="I103" s="76">
        <f t="shared" si="10"/>
        <v>66500</v>
      </c>
      <c r="T103" s="77"/>
      <c r="U103" s="77"/>
      <c r="V103" s="77"/>
      <c r="W103" s="77"/>
      <c r="X103" s="77"/>
    </row>
    <row r="104" spans="1:24" x14ac:dyDescent="0.25">
      <c r="A104" s="110">
        <f t="shared" si="6"/>
        <v>63000</v>
      </c>
      <c r="B104" s="64"/>
      <c r="C104" s="78"/>
      <c r="D104" s="72"/>
      <c r="E104" s="73">
        <f t="shared" si="7"/>
        <v>13244.906766396922</v>
      </c>
      <c r="F104" s="74">
        <f t="shared" si="11"/>
        <v>77.185012878732124</v>
      </c>
      <c r="G104" s="75">
        <f t="shared" si="8"/>
        <v>0.14045885271057362</v>
      </c>
      <c r="H104" s="76">
        <f t="shared" si="9"/>
        <v>58500</v>
      </c>
      <c r="I104" s="76">
        <f t="shared" si="10"/>
        <v>67500</v>
      </c>
      <c r="T104" s="77"/>
      <c r="U104" s="77"/>
      <c r="V104" s="77"/>
      <c r="W104" s="77"/>
      <c r="X104" s="77"/>
    </row>
    <row r="105" spans="1:24" x14ac:dyDescent="0.25">
      <c r="A105" s="110">
        <f t="shared" si="6"/>
        <v>64000</v>
      </c>
      <c r="B105" s="64"/>
      <c r="C105" s="78"/>
      <c r="D105" s="72"/>
      <c r="E105" s="73">
        <f t="shared" si="7"/>
        <v>13039.563519986594</v>
      </c>
      <c r="F105" s="74">
        <f t="shared" si="11"/>
        <v>73.66948607508219</v>
      </c>
      <c r="G105" s="75">
        <f t="shared" si="8"/>
        <v>0.11249746392689453</v>
      </c>
      <c r="H105" s="76">
        <f t="shared" si="9"/>
        <v>59500</v>
      </c>
      <c r="I105" s="76">
        <f t="shared" si="10"/>
        <v>68500</v>
      </c>
      <c r="T105" s="77"/>
      <c r="U105" s="77"/>
      <c r="V105" s="77"/>
      <c r="W105" s="77"/>
      <c r="X105" s="77"/>
    </row>
    <row r="106" spans="1:24" x14ac:dyDescent="0.25">
      <c r="A106" s="110">
        <f t="shared" si="6"/>
        <v>65000</v>
      </c>
      <c r="B106" s="64"/>
      <c r="C106" s="78"/>
      <c r="D106" s="72"/>
      <c r="E106" s="73">
        <f t="shared" si="7"/>
        <v>12837.403825532503</v>
      </c>
      <c r="F106" s="74">
        <f t="shared" si="11"/>
        <v>70.098597779799718</v>
      </c>
      <c r="G106" s="75">
        <f t="shared" si="8"/>
        <v>8.8795074721456632E-2</v>
      </c>
      <c r="H106" s="76">
        <f t="shared" si="9"/>
        <v>60500</v>
      </c>
      <c r="I106" s="76">
        <f t="shared" si="10"/>
        <v>69500</v>
      </c>
      <c r="T106" s="77"/>
      <c r="U106" s="77"/>
      <c r="V106" s="77"/>
      <c r="W106" s="77"/>
      <c r="X106" s="77"/>
    </row>
    <row r="107" spans="1:24" x14ac:dyDescent="0.25">
      <c r="A107" s="110">
        <f t="shared" si="6"/>
        <v>66000</v>
      </c>
      <c r="B107" s="64"/>
      <c r="C107" s="78"/>
      <c r="D107" s="72"/>
      <c r="E107" s="73">
        <f t="shared" si="7"/>
        <v>12638.37832663635</v>
      </c>
      <c r="F107" s="74">
        <f t="shared" si="11"/>
        <v>66.471476176247521</v>
      </c>
      <c r="G107" s="75">
        <f t="shared" si="8"/>
        <v>6.8946567995272323E-2</v>
      </c>
      <c r="H107" s="76">
        <f t="shared" si="9"/>
        <v>61500</v>
      </c>
      <c r="I107" s="76">
        <f t="shared" si="10"/>
        <v>70500</v>
      </c>
      <c r="T107" s="77"/>
      <c r="U107" s="77"/>
      <c r="V107" s="77"/>
      <c r="W107" s="77"/>
      <c r="X107" s="77"/>
    </row>
    <row r="108" spans="1:24" x14ac:dyDescent="0.25">
      <c r="A108" s="110">
        <f t="shared" ref="A108:A167" si="12">A107+$C$4</f>
        <v>67000</v>
      </c>
      <c r="B108" s="64"/>
      <c r="C108" s="78"/>
      <c r="D108" s="72"/>
      <c r="E108" s="73">
        <f t="shared" si="7"/>
        <v>12442.438432099862</v>
      </c>
      <c r="F108" s="74">
        <f t="shared" si="11"/>
        <v>62.787235718674118</v>
      </c>
      <c r="G108" s="75">
        <f t="shared" si="8"/>
        <v>5.2551973752371424E-2</v>
      </c>
      <c r="H108" s="76">
        <f t="shared" si="9"/>
        <v>62500</v>
      </c>
      <c r="I108" s="76">
        <f t="shared" si="10"/>
        <v>71500</v>
      </c>
      <c r="T108" s="77"/>
      <c r="U108" s="77"/>
      <c r="V108" s="77"/>
      <c r="W108" s="77"/>
      <c r="X108" s="77"/>
    </row>
    <row r="109" spans="1:24" x14ac:dyDescent="0.25">
      <c r="A109" s="110">
        <f t="shared" si="12"/>
        <v>68000</v>
      </c>
      <c r="B109" s="64"/>
      <c r="C109" s="78"/>
      <c r="D109" s="72"/>
      <c r="E109" s="73">
        <f t="shared" si="7"/>
        <v>12249.536304061474</v>
      </c>
      <c r="F109" s="74">
        <f t="shared" si="11"/>
        <v>59.044976916011599</v>
      </c>
      <c r="G109" s="75">
        <f t="shared" si="8"/>
        <v>3.9219439642677281E-2</v>
      </c>
      <c r="H109" s="76">
        <f t="shared" si="9"/>
        <v>63500</v>
      </c>
      <c r="I109" s="76">
        <f t="shared" si="10"/>
        <v>72500</v>
      </c>
      <c r="T109" s="77"/>
      <c r="U109" s="77"/>
      <c r="V109" s="77"/>
      <c r="W109" s="77"/>
      <c r="X109" s="77"/>
    </row>
    <row r="110" spans="1:24" x14ac:dyDescent="0.25">
      <c r="A110" s="110">
        <f t="shared" si="12"/>
        <v>69000</v>
      </c>
      <c r="B110" s="64"/>
      <c r="C110" s="78"/>
      <c r="D110" s="72"/>
      <c r="E110" s="73">
        <f t="shared" si="7"/>
        <v>12059.624846316921</v>
      </c>
      <c r="F110" s="74">
        <f t="shared" si="11"/>
        <v>55.243786112268751</v>
      </c>
      <c r="G110" s="75">
        <f t="shared" si="8"/>
        <v>2.8568314142852897E-2</v>
      </c>
      <c r="H110" s="76">
        <f t="shared" si="9"/>
        <v>64500</v>
      </c>
      <c r="I110" s="76">
        <f t="shared" si="10"/>
        <v>73500</v>
      </c>
      <c r="T110" s="77"/>
      <c r="U110" s="77"/>
      <c r="V110" s="77"/>
      <c r="W110" s="77"/>
      <c r="X110" s="77"/>
    </row>
    <row r="111" spans="1:24" x14ac:dyDescent="0.25">
      <c r="A111" s="110">
        <f t="shared" si="12"/>
        <v>70000</v>
      </c>
      <c r="B111" s="64"/>
      <c r="C111" s="78"/>
      <c r="D111" s="72"/>
      <c r="E111" s="73">
        <f t="shared" si="7"/>
        <v>11872.657692820903</v>
      </c>
      <c r="F111" s="74">
        <f t="shared" si="11"/>
        <v>51.382735263466216</v>
      </c>
      <c r="G111" s="75">
        <f t="shared" si="8"/>
        <v>2.0232310911734507E-2</v>
      </c>
      <c r="H111" s="76">
        <f t="shared" si="9"/>
        <v>65500</v>
      </c>
      <c r="I111" s="76">
        <f t="shared" si="10"/>
        <v>74500</v>
      </c>
      <c r="T111" s="77"/>
      <c r="U111" s="77"/>
      <c r="V111" s="77"/>
      <c r="W111" s="77"/>
      <c r="X111" s="77"/>
    </row>
    <row r="112" spans="1:24" x14ac:dyDescent="0.25">
      <c r="A112" s="110">
        <f t="shared" si="12"/>
        <v>71000</v>
      </c>
      <c r="B112" s="64"/>
      <c r="C112" s="78"/>
      <c r="D112" s="72"/>
      <c r="E112" s="73">
        <f t="shared" si="7"/>
        <v>11688.589196367033</v>
      </c>
      <c r="F112" s="74">
        <f t="shared" si="11"/>
        <v>47.460881711058306</v>
      </c>
      <c r="G112" s="75">
        <f t="shared" si="8"/>
        <v>1.3862714052833664E-2</v>
      </c>
      <c r="H112" s="76">
        <f t="shared" si="9"/>
        <v>66500</v>
      </c>
      <c r="I112" s="76">
        <f t="shared" si="10"/>
        <v>75500</v>
      </c>
      <c r="T112" s="77"/>
      <c r="U112" s="77"/>
      <c r="V112" s="77"/>
      <c r="W112" s="77"/>
      <c r="X112" s="77"/>
    </row>
    <row r="113" spans="1:24" x14ac:dyDescent="0.25">
      <c r="A113" s="110">
        <f t="shared" si="12"/>
        <v>72000</v>
      </c>
      <c r="B113" s="64"/>
      <c r="C113" s="78"/>
      <c r="D113" s="72"/>
      <c r="E113" s="73">
        <f t="shared" si="7"/>
        <v>11507.374417443254</v>
      </c>
      <c r="F113" s="74">
        <f t="shared" si="11"/>
        <v>43.477267951787482</v>
      </c>
      <c r="G113" s="75">
        <f t="shared" si="8"/>
        <v>9.1315734378180861E-3</v>
      </c>
      <c r="H113" s="76">
        <f t="shared" si="9"/>
        <v>67500</v>
      </c>
      <c r="I113" s="76">
        <f t="shared" si="10"/>
        <v>76500</v>
      </c>
      <c r="J113" s="77"/>
      <c r="K113" s="77"/>
      <c r="L113" s="77"/>
      <c r="M113" s="77"/>
      <c r="N113" s="79"/>
      <c r="O113" s="79"/>
      <c r="P113" s="79"/>
      <c r="Q113" s="79"/>
      <c r="R113" s="77"/>
      <c r="S113" s="79"/>
      <c r="T113" s="77"/>
      <c r="U113" s="77"/>
      <c r="V113" s="77"/>
      <c r="W113" s="77"/>
      <c r="X113" s="77"/>
    </row>
    <row r="114" spans="1:24" x14ac:dyDescent="0.25">
      <c r="A114" s="110">
        <f t="shared" si="12"/>
        <v>73000</v>
      </c>
      <c r="B114" s="64"/>
      <c r="C114" s="78"/>
      <c r="D114" s="72"/>
      <c r="E114" s="73">
        <f t="shared" si="7"/>
        <v>11328.969113260071</v>
      </c>
      <c r="F114" s="74">
        <f t="shared" si="11"/>
        <v>39.430921403913707</v>
      </c>
      <c r="G114" s="75">
        <f t="shared" si="8"/>
        <v>5.7348264764566443E-3</v>
      </c>
      <c r="H114" s="76">
        <f t="shared" si="9"/>
        <v>68500</v>
      </c>
      <c r="I114" s="76">
        <f t="shared" si="10"/>
        <v>77500</v>
      </c>
      <c r="J114" s="77"/>
      <c r="K114" s="77"/>
      <c r="L114" s="77"/>
      <c r="M114" s="77"/>
      <c r="N114" s="79"/>
      <c r="O114" s="79"/>
      <c r="P114" s="79"/>
      <c r="Q114" s="79"/>
      <c r="R114" s="77"/>
      <c r="S114" s="79"/>
      <c r="T114" s="77"/>
      <c r="U114" s="77"/>
      <c r="V114" s="77"/>
      <c r="W114" s="77"/>
      <c r="X114" s="77"/>
    </row>
    <row r="115" spans="1:24" x14ac:dyDescent="0.25">
      <c r="A115" s="110">
        <f t="shared" si="12"/>
        <v>74000</v>
      </c>
      <c r="B115" s="64"/>
      <c r="C115" s="78"/>
      <c r="D115" s="72"/>
      <c r="E115" s="73">
        <f t="shared" si="7"/>
        <v>11153.329726948859</v>
      </c>
      <c r="F115" s="74">
        <f t="shared" si="11"/>
        <v>35.320854169763258</v>
      </c>
      <c r="G115" s="75">
        <f t="shared" si="8"/>
        <v>3.3952672007671776E-3</v>
      </c>
      <c r="H115" s="76">
        <f t="shared" si="9"/>
        <v>69500</v>
      </c>
      <c r="I115" s="76">
        <f t="shared" si="10"/>
        <v>78500</v>
      </c>
      <c r="J115" s="77"/>
      <c r="K115" s="77"/>
      <c r="L115" s="77"/>
      <c r="M115" s="77"/>
      <c r="N115" s="79"/>
      <c r="O115" s="79"/>
      <c r="P115" s="79"/>
      <c r="Q115" s="79"/>
      <c r="R115" s="77"/>
      <c r="S115" s="79"/>
      <c r="T115" s="77"/>
      <c r="U115" s="77"/>
      <c r="V115" s="77"/>
      <c r="W115" s="77"/>
      <c r="X115" s="77"/>
    </row>
    <row r="116" spans="1:24" x14ac:dyDescent="0.25">
      <c r="A116" s="110">
        <f t="shared" si="12"/>
        <v>75000</v>
      </c>
      <c r="B116" s="64"/>
      <c r="C116" s="78"/>
      <c r="D116" s="72"/>
      <c r="E116" s="73">
        <f t="shared" si="7"/>
        <v>10980.413376927658</v>
      </c>
      <c r="F116" s="74">
        <f t="shared" si="11"/>
        <v>31.14606279453778</v>
      </c>
      <c r="G116" s="75">
        <f t="shared" si="8"/>
        <v>1.8652644838786407E-3</v>
      </c>
      <c r="H116" s="76">
        <f t="shared" si="9"/>
        <v>70500</v>
      </c>
      <c r="I116" s="76">
        <f t="shared" si="10"/>
        <v>79500</v>
      </c>
      <c r="J116" s="77"/>
      <c r="K116" s="77"/>
      <c r="L116" s="77"/>
      <c r="M116" s="77"/>
      <c r="N116" s="79"/>
      <c r="O116" s="79"/>
      <c r="P116" s="79"/>
      <c r="Q116" s="79"/>
      <c r="R116" s="77"/>
      <c r="S116" s="79"/>
      <c r="T116" s="77"/>
      <c r="U116" s="77"/>
      <c r="V116" s="77"/>
      <c r="W116" s="77"/>
      <c r="X116" s="77"/>
    </row>
    <row r="117" spans="1:24" x14ac:dyDescent="0.25">
      <c r="A117" s="110">
        <f t="shared" si="12"/>
        <v>76000</v>
      </c>
      <c r="B117" s="64"/>
      <c r="C117" s="78"/>
      <c r="D117" s="72"/>
      <c r="E117" s="73">
        <f t="shared" si="7"/>
        <v>10810.177846431803</v>
      </c>
      <c r="F117" s="74">
        <f t="shared" si="11"/>
        <v>26.905528021325008</v>
      </c>
      <c r="G117" s="75">
        <f t="shared" si="8"/>
        <v>9.2910750231802548E-4</v>
      </c>
      <c r="H117" s="76">
        <f t="shared" si="9"/>
        <v>71500</v>
      </c>
      <c r="I117" s="76">
        <f t="shared" si="10"/>
        <v>80500</v>
      </c>
      <c r="J117" s="77"/>
      <c r="K117" s="77"/>
      <c r="L117" s="77"/>
      <c r="M117" s="77"/>
      <c r="N117" s="79"/>
      <c r="O117" s="79"/>
      <c r="P117" s="79"/>
      <c r="Q117" s="79"/>
      <c r="R117" s="77"/>
      <c r="S117" s="79"/>
      <c r="T117" s="77"/>
      <c r="U117" s="77"/>
      <c r="V117" s="77"/>
      <c r="W117" s="77"/>
      <c r="X117" s="77"/>
    </row>
    <row r="118" spans="1:24" x14ac:dyDescent="0.25">
      <c r="A118" s="110">
        <f t="shared" si="12"/>
        <v>77000</v>
      </c>
      <c r="B118" s="64"/>
      <c r="C118" s="78"/>
      <c r="D118" s="72"/>
      <c r="E118" s="73">
        <f t="shared" si="7"/>
        <v>10642.58157320691</v>
      </c>
      <c r="F118" s="74">
        <f t="shared" si="11"/>
        <v>22.598214542251963</v>
      </c>
      <c r="G118" s="75">
        <f t="shared" si="8"/>
        <v>4.048264329019253E-4</v>
      </c>
      <c r="H118" s="76">
        <f t="shared" si="9"/>
        <v>72500</v>
      </c>
      <c r="I118" s="76">
        <f t="shared" si="10"/>
        <v>81500</v>
      </c>
      <c r="J118" s="77"/>
      <c r="K118" s="77"/>
      <c r="L118" s="77"/>
      <c r="M118" s="77"/>
      <c r="N118" s="79"/>
      <c r="O118" s="79"/>
      <c r="P118" s="79"/>
      <c r="Q118" s="79"/>
      <c r="R118" s="77"/>
      <c r="S118" s="79"/>
      <c r="T118" s="77"/>
      <c r="U118" s="77"/>
      <c r="V118" s="77"/>
      <c r="W118" s="77"/>
      <c r="X118" s="77"/>
    </row>
    <row r="119" spans="1:24" x14ac:dyDescent="0.25">
      <c r="A119" s="110">
        <f t="shared" si="12"/>
        <v>78000</v>
      </c>
      <c r="B119" s="64"/>
      <c r="C119" s="78"/>
      <c r="D119" s="72"/>
      <c r="E119" s="73">
        <f t="shared" si="7"/>
        <v>10477.583639361617</v>
      </c>
      <c r="F119" s="74">
        <f t="shared" si="11"/>
        <v>18.223070745718985</v>
      </c>
      <c r="G119" s="75">
        <f t="shared" si="8"/>
        <v>1.4529699809293981E-4</v>
      </c>
      <c r="H119" s="76">
        <f t="shared" si="9"/>
        <v>73500</v>
      </c>
      <c r="I119" s="76">
        <f t="shared" si="10"/>
        <v>82500</v>
      </c>
      <c r="J119" s="77"/>
      <c r="K119" s="77"/>
      <c r="L119" s="77"/>
      <c r="M119" s="77"/>
      <c r="N119" s="79"/>
      <c r="O119" s="79"/>
      <c r="P119" s="79"/>
      <c r="Q119" s="79"/>
      <c r="R119" s="77"/>
      <c r="S119" s="79"/>
      <c r="T119" s="77"/>
      <c r="U119" s="77"/>
      <c r="V119" s="77"/>
      <c r="W119" s="77"/>
      <c r="X119" s="77"/>
    </row>
    <row r="120" spans="1:24" x14ac:dyDescent="0.25">
      <c r="A120" s="110">
        <f t="shared" si="12"/>
        <v>79000</v>
      </c>
      <c r="B120" s="64"/>
      <c r="C120" s="78"/>
      <c r="D120" s="72"/>
      <c r="E120" s="73">
        <f t="shared" si="7"/>
        <v>10315.143761377671</v>
      </c>
      <c r="F120" s="74">
        <f t="shared" si="11"/>
        <v>13.779028459653322</v>
      </c>
      <c r="G120" s="75">
        <f t="shared" si="8"/>
        <v>3.8383740015331634E-5</v>
      </c>
      <c r="H120" s="76">
        <f t="shared" si="9"/>
        <v>74500</v>
      </c>
      <c r="I120" s="76">
        <f t="shared" si="10"/>
        <v>83500</v>
      </c>
      <c r="J120" s="77"/>
      <c r="K120" s="77"/>
      <c r="L120" s="77"/>
      <c r="M120" s="77"/>
      <c r="N120" s="79"/>
      <c r="O120" s="79"/>
      <c r="P120" s="79"/>
      <c r="Q120" s="79"/>
      <c r="R120" s="77"/>
      <c r="S120" s="79"/>
      <c r="T120" s="77"/>
      <c r="U120" s="77"/>
      <c r="V120" s="77"/>
      <c r="W120" s="77"/>
      <c r="X120" s="77"/>
    </row>
    <row r="121" spans="1:24" x14ac:dyDescent="0.25">
      <c r="A121" s="110">
        <f t="shared" si="12"/>
        <v>80000</v>
      </c>
      <c r="B121" s="64"/>
      <c r="C121" s="78"/>
      <c r="D121" s="72"/>
      <c r="E121" s="73">
        <f t="shared" si="7"/>
        <v>10155.222280274884</v>
      </c>
      <c r="F121" s="74">
        <f t="shared" si="11"/>
        <v>9.2650026907198235</v>
      </c>
      <c r="G121" s="75">
        <f t="shared" si="8"/>
        <v>5.7986013720107744E-6</v>
      </c>
      <c r="H121" s="76">
        <f t="shared" si="9"/>
        <v>75500</v>
      </c>
      <c r="I121" s="76">
        <f t="shared" si="10"/>
        <v>84500</v>
      </c>
      <c r="J121" s="77"/>
      <c r="K121" s="77"/>
      <c r="L121" s="77"/>
      <c r="M121" s="77"/>
      <c r="N121" s="79"/>
      <c r="O121" s="79"/>
      <c r="P121" s="79"/>
      <c r="Q121" s="79"/>
      <c r="R121" s="77"/>
      <c r="S121" s="79"/>
      <c r="T121" s="77"/>
      <c r="U121" s="77"/>
      <c r="V121" s="77"/>
      <c r="W121" s="77"/>
      <c r="X121" s="77"/>
    </row>
    <row r="122" spans="1:24" x14ac:dyDescent="0.25">
      <c r="A122" s="110">
        <f t="shared" si="12"/>
        <v>81000</v>
      </c>
      <c r="B122" s="64"/>
      <c r="C122" s="78"/>
      <c r="D122" s="72"/>
      <c r="E122" s="73">
        <f t="shared" si="7"/>
        <v>9997.7801519285622</v>
      </c>
      <c r="F122" s="74">
        <f t="shared" si="11"/>
        <v>4.6798913594243778</v>
      </c>
      <c r="G122" s="75">
        <f t="shared" si="8"/>
        <v>2.2433432925639238E-7</v>
      </c>
      <c r="H122" s="76">
        <f t="shared" si="9"/>
        <v>76500</v>
      </c>
      <c r="I122" s="76">
        <f t="shared" si="10"/>
        <v>85500</v>
      </c>
      <c r="J122" s="77"/>
      <c r="K122" s="77"/>
      <c r="L122" s="77"/>
      <c r="M122" s="77"/>
      <c r="N122" s="79"/>
      <c r="O122" s="79"/>
      <c r="P122" s="79"/>
      <c r="Q122" s="79"/>
      <c r="R122" s="77"/>
      <c r="S122" s="79"/>
      <c r="T122" s="77"/>
      <c r="U122" s="77"/>
      <c r="V122" s="77"/>
      <c r="W122" s="77"/>
      <c r="X122" s="77"/>
    </row>
    <row r="123" spans="1:24" x14ac:dyDescent="0.25">
      <c r="A123" s="110">
        <f t="shared" si="12"/>
        <v>82000</v>
      </c>
      <c r="B123" s="64"/>
      <c r="C123" s="78"/>
      <c r="D123" s="72"/>
      <c r="E123" s="73">
        <f t="shared" si="7"/>
        <v>9842.7789375370612</v>
      </c>
      <c r="F123" s="74">
        <f t="shared" si="11"/>
        <v>2.2575031046220391E-2</v>
      </c>
      <c r="G123" s="75">
        <f t="shared" si="8"/>
        <v>2.0865647017569259E-18</v>
      </c>
      <c r="H123" s="76">
        <f t="shared" si="9"/>
        <v>77500</v>
      </c>
      <c r="I123" s="76">
        <f t="shared" si="10"/>
        <v>86500</v>
      </c>
      <c r="S123" s="77"/>
      <c r="T123" s="77"/>
      <c r="U123" s="77"/>
      <c r="V123" s="77"/>
      <c r="W123" s="77"/>
      <c r="X123" s="77"/>
    </row>
    <row r="124" spans="1:24" x14ac:dyDescent="0.25">
      <c r="A124" s="110">
        <f t="shared" si="12"/>
        <v>83000</v>
      </c>
      <c r="B124" s="64"/>
      <c r="C124" s="78"/>
      <c r="D124" s="72"/>
      <c r="E124" s="73">
        <f t="shared" si="7"/>
        <v>9690.1807942371161</v>
      </c>
      <c r="F124" s="74">
        <f t="shared" si="11"/>
        <v>0</v>
      </c>
      <c r="G124" s="75">
        <f t="shared" si="8"/>
        <v>0</v>
      </c>
      <c r="H124" s="76">
        <f t="shared" si="9"/>
        <v>78500</v>
      </c>
      <c r="I124" s="76">
        <f t="shared" si="10"/>
        <v>87500</v>
      </c>
      <c r="S124" s="77"/>
      <c r="T124" s="77"/>
      <c r="U124" s="77"/>
      <c r="V124" s="77"/>
      <c r="W124" s="77"/>
      <c r="X124" s="77"/>
    </row>
    <row r="125" spans="1:24" x14ac:dyDescent="0.25">
      <c r="A125" s="110">
        <f t="shared" si="12"/>
        <v>84000</v>
      </c>
      <c r="B125" s="64"/>
      <c r="C125" s="78"/>
      <c r="D125" s="72"/>
      <c r="E125" s="73">
        <f t="shared" si="7"/>
        <v>9539.9484658646779</v>
      </c>
      <c r="F125" s="74">
        <f t="shared" si="11"/>
        <v>0</v>
      </c>
      <c r="G125" s="75">
        <f t="shared" si="8"/>
        <v>0</v>
      </c>
      <c r="H125" s="76">
        <f t="shared" si="9"/>
        <v>79500</v>
      </c>
      <c r="I125" s="76">
        <f t="shared" si="10"/>
        <v>88500</v>
      </c>
      <c r="S125" s="77"/>
      <c r="T125" s="77"/>
      <c r="U125" s="77"/>
      <c r="V125" s="77"/>
      <c r="W125" s="77"/>
      <c r="X125" s="77"/>
    </row>
    <row r="126" spans="1:24" x14ac:dyDescent="0.25">
      <c r="A126" s="110">
        <f t="shared" si="12"/>
        <v>85000</v>
      </c>
      <c r="B126" s="64"/>
      <c r="C126" s="78"/>
      <c r="D126" s="72"/>
      <c r="E126" s="73">
        <f t="shared" si="7"/>
        <v>9392.0452738589884</v>
      </c>
      <c r="F126" s="74">
        <f t="shared" si="11"/>
        <v>0</v>
      </c>
      <c r="G126" s="75">
        <f t="shared" si="8"/>
        <v>0</v>
      </c>
      <c r="H126" s="76">
        <f t="shared" si="9"/>
        <v>80500</v>
      </c>
      <c r="I126" s="76">
        <f t="shared" si="10"/>
        <v>89500</v>
      </c>
      <c r="S126" s="77"/>
      <c r="T126" s="77"/>
      <c r="U126" s="77"/>
      <c r="V126" s="77"/>
      <c r="W126" s="77"/>
      <c r="X126" s="77"/>
    </row>
    <row r="127" spans="1:24" x14ac:dyDescent="0.25">
      <c r="A127" s="110">
        <f t="shared" si="12"/>
        <v>86000</v>
      </c>
      <c r="B127" s="64"/>
      <c r="C127" s="78"/>
      <c r="D127" s="72"/>
      <c r="E127" s="73">
        <f t="shared" si="7"/>
        <v>9246.4351083076599</v>
      </c>
      <c r="F127" s="74">
        <f t="shared" si="11"/>
        <v>0</v>
      </c>
      <c r="G127" s="75">
        <f t="shared" si="8"/>
        <v>0</v>
      </c>
      <c r="H127" s="76">
        <f t="shared" si="9"/>
        <v>81500</v>
      </c>
      <c r="I127" s="76">
        <f t="shared" si="10"/>
        <v>90500</v>
      </c>
      <c r="S127" s="77"/>
      <c r="T127" s="77"/>
      <c r="U127" s="77"/>
      <c r="V127" s="77"/>
      <c r="W127" s="77"/>
      <c r="X127" s="77"/>
    </row>
    <row r="128" spans="1:24" x14ac:dyDescent="0.25">
      <c r="A128" s="110">
        <f t="shared" si="12"/>
        <v>87000</v>
      </c>
      <c r="B128" s="64"/>
      <c r="C128" s="78"/>
      <c r="D128" s="72"/>
      <c r="E128" s="73">
        <f t="shared" si="7"/>
        <v>9103.0824191306074</v>
      </c>
      <c r="F128" s="74">
        <f t="shared" si="11"/>
        <v>0</v>
      </c>
      <c r="G128" s="75">
        <f t="shared" si="8"/>
        <v>0</v>
      </c>
      <c r="H128" s="76">
        <f t="shared" si="9"/>
        <v>82500</v>
      </c>
      <c r="I128" s="76">
        <f t="shared" si="10"/>
        <v>91500</v>
      </c>
      <c r="S128" s="77"/>
      <c r="T128" s="77"/>
      <c r="U128" s="77"/>
      <c r="V128" s="77"/>
      <c r="W128" s="77"/>
      <c r="X128" s="77"/>
    </row>
    <row r="129" spans="1:24" x14ac:dyDescent="0.25">
      <c r="A129" s="110">
        <f t="shared" si="12"/>
        <v>88000</v>
      </c>
      <c r="B129" s="64"/>
      <c r="C129" s="78"/>
      <c r="D129" s="72"/>
      <c r="E129" s="73">
        <f t="shared" si="7"/>
        <v>8961.9522074006582</v>
      </c>
      <c r="F129" s="74">
        <f t="shared" si="11"/>
        <v>0</v>
      </c>
      <c r="G129" s="75">
        <f t="shared" si="8"/>
        <v>0</v>
      </c>
      <c r="H129" s="76">
        <f t="shared" si="9"/>
        <v>83500</v>
      </c>
      <c r="I129" s="76">
        <f t="shared" si="10"/>
        <v>92500</v>
      </c>
      <c r="S129" s="77"/>
      <c r="T129" s="77"/>
      <c r="U129" s="77"/>
      <c r="V129" s="77"/>
      <c r="W129" s="77"/>
      <c r="X129" s="77"/>
    </row>
    <row r="130" spans="1:24" x14ac:dyDescent="0.25">
      <c r="A130" s="110">
        <f t="shared" si="12"/>
        <v>89000</v>
      </c>
      <c r="B130" s="64"/>
      <c r="C130" s="78"/>
      <c r="D130" s="72"/>
      <c r="E130" s="73">
        <f t="shared" si="7"/>
        <v>8823.0100167987021</v>
      </c>
      <c r="F130" s="74">
        <f t="shared" si="11"/>
        <v>0</v>
      </c>
      <c r="G130" s="75">
        <f t="shared" si="8"/>
        <v>0</v>
      </c>
      <c r="H130" s="76">
        <f t="shared" si="9"/>
        <v>84500</v>
      </c>
      <c r="I130" s="76">
        <f t="shared" si="10"/>
        <v>93500</v>
      </c>
      <c r="S130" s="77"/>
      <c r="T130" s="77"/>
      <c r="U130" s="77"/>
      <c r="V130" s="77"/>
      <c r="W130" s="77"/>
      <c r="X130" s="77"/>
    </row>
    <row r="131" spans="1:24" x14ac:dyDescent="0.25">
      <c r="A131" s="110">
        <f t="shared" si="12"/>
        <v>90000</v>
      </c>
      <c r="B131" s="64"/>
      <c r="C131" s="78"/>
      <c r="D131" s="72"/>
      <c r="E131" s="73">
        <f t="shared" si="7"/>
        <v>8686.221925201351</v>
      </c>
      <c r="F131" s="74">
        <f t="shared" si="11"/>
        <v>0</v>
      </c>
      <c r="G131" s="75">
        <f t="shared" si="8"/>
        <v>0</v>
      </c>
      <c r="H131" s="76">
        <f t="shared" si="9"/>
        <v>85500</v>
      </c>
      <c r="I131" s="76">
        <f t="shared" si="10"/>
        <v>94500</v>
      </c>
      <c r="S131" s="77"/>
      <c r="T131" s="77"/>
      <c r="U131" s="77"/>
      <c r="V131" s="77"/>
      <c r="W131" s="77"/>
      <c r="X131" s="77"/>
    </row>
    <row r="132" spans="1:24" x14ac:dyDescent="0.25">
      <c r="A132" s="110">
        <f t="shared" si="12"/>
        <v>91000</v>
      </c>
      <c r="B132" s="64"/>
      <c r="C132" s="78"/>
      <c r="D132" s="72"/>
      <c r="E132" s="73">
        <f t="shared" si="7"/>
        <v>8551.5545363989877</v>
      </c>
      <c r="F132" s="74">
        <f t="shared" si="11"/>
        <v>0</v>
      </c>
      <c r="G132" s="75">
        <f t="shared" si="8"/>
        <v>0</v>
      </c>
      <c r="H132" s="76">
        <f t="shared" si="9"/>
        <v>86500</v>
      </c>
      <c r="I132" s="76">
        <f t="shared" si="10"/>
        <v>95500</v>
      </c>
      <c r="S132" s="77"/>
      <c r="T132" s="77"/>
      <c r="U132" s="77"/>
      <c r="V132" s="77"/>
      <c r="W132" s="77"/>
      <c r="X132" s="77"/>
    </row>
    <row r="133" spans="1:24" x14ac:dyDescent="0.25">
      <c r="A133" s="110">
        <f t="shared" si="12"/>
        <v>92000</v>
      </c>
      <c r="B133" s="64"/>
      <c r="C133" s="78"/>
      <c r="D133" s="72"/>
      <c r="E133" s="73">
        <f t="shared" si="7"/>
        <v>8418.9749719422416</v>
      </c>
      <c r="F133" s="74">
        <f t="shared" si="11"/>
        <v>0</v>
      </c>
      <c r="G133" s="75">
        <f t="shared" si="8"/>
        <v>0</v>
      </c>
      <c r="H133" s="76">
        <f t="shared" si="9"/>
        <v>87500</v>
      </c>
      <c r="I133" s="76">
        <f t="shared" si="10"/>
        <v>96500</v>
      </c>
      <c r="S133" s="77"/>
      <c r="T133" s="77"/>
      <c r="U133" s="77"/>
      <c r="V133" s="77"/>
      <c r="W133" s="77"/>
      <c r="X133" s="77"/>
    </row>
    <row r="134" spans="1:24" x14ac:dyDescent="0.25">
      <c r="A134" s="110">
        <f t="shared" si="12"/>
        <v>93000</v>
      </c>
      <c r="B134" s="64"/>
      <c r="C134" s="78"/>
      <c r="D134" s="72"/>
      <c r="E134" s="73">
        <f t="shared" si="7"/>
        <v>8288.4508631148456</v>
      </c>
      <c r="F134" s="74">
        <f t="shared" si="11"/>
        <v>0</v>
      </c>
      <c r="G134" s="75">
        <f t="shared" si="8"/>
        <v>0</v>
      </c>
      <c r="H134" s="76">
        <f t="shared" si="9"/>
        <v>88500</v>
      </c>
      <c r="I134" s="76">
        <f t="shared" si="10"/>
        <v>97500</v>
      </c>
      <c r="S134" s="77"/>
      <c r="T134" s="77"/>
      <c r="U134" s="77"/>
      <c r="V134" s="77"/>
      <c r="W134" s="77"/>
      <c r="X134" s="77"/>
    </row>
    <row r="135" spans="1:24" x14ac:dyDescent="0.25">
      <c r="A135" s="110">
        <f t="shared" si="12"/>
        <v>94000</v>
      </c>
      <c r="B135" s="64"/>
      <c r="C135" s="78"/>
      <c r="D135" s="72"/>
      <c r="E135" s="73">
        <f t="shared" si="7"/>
        <v>8159.9503430309669</v>
      </c>
      <c r="F135" s="74">
        <f t="shared" si="11"/>
        <v>0</v>
      </c>
      <c r="G135" s="75">
        <f t="shared" si="8"/>
        <v>0</v>
      </c>
      <c r="H135" s="76">
        <f t="shared" si="9"/>
        <v>89500</v>
      </c>
      <c r="I135" s="76">
        <f t="shared" si="10"/>
        <v>98500</v>
      </c>
      <c r="S135" s="77"/>
      <c r="T135" s="77"/>
      <c r="U135" s="77"/>
      <c r="V135" s="77"/>
      <c r="W135" s="77"/>
      <c r="X135" s="77"/>
    </row>
    <row r="136" spans="1:24" x14ac:dyDescent="0.25">
      <c r="A136" s="110">
        <f t="shared" si="12"/>
        <v>95000</v>
      </c>
      <c r="B136" s="64"/>
      <c r="C136" s="78"/>
      <c r="D136" s="72"/>
      <c r="E136" s="73">
        <f t="shared" si="7"/>
        <v>8033.4420388550479</v>
      </c>
      <c r="F136" s="74">
        <f t="shared" si="11"/>
        <v>0</v>
      </c>
      <c r="G136" s="75">
        <f t="shared" si="8"/>
        <v>0</v>
      </c>
      <c r="H136" s="76">
        <f t="shared" si="9"/>
        <v>90500</v>
      </c>
      <c r="I136" s="76">
        <f t="shared" si="10"/>
        <v>99500</v>
      </c>
      <c r="S136" s="77"/>
      <c r="T136" s="77"/>
      <c r="U136" s="77"/>
      <c r="V136" s="77"/>
      <c r="W136" s="77"/>
      <c r="X136" s="77"/>
    </row>
    <row r="137" spans="1:24" x14ac:dyDescent="0.25">
      <c r="A137" s="110">
        <f t="shared" si="12"/>
        <v>96000</v>
      </c>
      <c r="B137" s="64"/>
      <c r="C137" s="78"/>
      <c r="D137" s="72"/>
      <c r="E137" s="73">
        <f t="shared" si="7"/>
        <v>7908.895064142258</v>
      </c>
      <c r="F137" s="74">
        <f t="shared" si="11"/>
        <v>0</v>
      </c>
      <c r="G137" s="75">
        <f t="shared" si="8"/>
        <v>0</v>
      </c>
      <c r="H137" s="76">
        <f t="shared" si="9"/>
        <v>91500</v>
      </c>
      <c r="I137" s="76">
        <f t="shared" si="10"/>
        <v>100500</v>
      </c>
      <c r="S137" s="77"/>
      <c r="T137" s="77"/>
      <c r="U137" s="77"/>
      <c r="V137" s="77"/>
      <c r="W137" s="77"/>
      <c r="X137" s="77"/>
    </row>
    <row r="138" spans="1:24" x14ac:dyDescent="0.25">
      <c r="A138" s="110">
        <f t="shared" si="12"/>
        <v>97000</v>
      </c>
      <c r="B138" s="64"/>
      <c r="C138" s="78"/>
      <c r="D138" s="72"/>
      <c r="E138" s="73">
        <f t="shared" si="7"/>
        <v>7786.2790112977127</v>
      </c>
      <c r="F138" s="74">
        <f t="shared" si="11"/>
        <v>0</v>
      </c>
      <c r="G138" s="75">
        <f t="shared" si="8"/>
        <v>0</v>
      </c>
      <c r="H138" s="76">
        <f t="shared" si="9"/>
        <v>92500</v>
      </c>
      <c r="I138" s="76">
        <f t="shared" si="10"/>
        <v>101500</v>
      </c>
      <c r="S138" s="77"/>
      <c r="T138" s="77"/>
      <c r="U138" s="77"/>
      <c r="V138" s="77"/>
      <c r="W138" s="77"/>
      <c r="X138" s="77"/>
    </row>
    <row r="139" spans="1:24" x14ac:dyDescent="0.25">
      <c r="A139" s="110">
        <f t="shared" si="12"/>
        <v>98000</v>
      </c>
      <c r="B139" s="64"/>
      <c r="C139" s="78"/>
      <c r="D139" s="72"/>
      <c r="E139" s="73">
        <f t="shared" si="7"/>
        <v>7665.5639441525927</v>
      </c>
      <c r="F139" s="74">
        <f t="shared" si="11"/>
        <v>0</v>
      </c>
      <c r="G139" s="75">
        <f t="shared" si="8"/>
        <v>0</v>
      </c>
      <c r="H139" s="76">
        <f t="shared" si="9"/>
        <v>93500</v>
      </c>
      <c r="I139" s="76">
        <f t="shared" si="10"/>
        <v>102500</v>
      </c>
      <c r="S139" s="77"/>
      <c r="T139" s="77"/>
      <c r="U139" s="77"/>
      <c r="V139" s="77"/>
      <c r="W139" s="77"/>
      <c r="X139" s="77"/>
    </row>
    <row r="140" spans="1:24" x14ac:dyDescent="0.25">
      <c r="A140" s="110">
        <f t="shared" si="12"/>
        <v>99000</v>
      </c>
      <c r="B140" s="64"/>
      <c r="C140" s="78"/>
      <c r="D140" s="72"/>
      <c r="E140" s="73">
        <f t="shared" si="7"/>
        <v>7546.7203906553532</v>
      </c>
      <c r="F140" s="74">
        <f t="shared" si="11"/>
        <v>0</v>
      </c>
      <c r="G140" s="75">
        <f t="shared" si="8"/>
        <v>0</v>
      </c>
      <c r="H140" s="76">
        <f t="shared" si="9"/>
        <v>94500</v>
      </c>
      <c r="I140" s="76">
        <f t="shared" si="10"/>
        <v>103500</v>
      </c>
      <c r="S140" s="77"/>
      <c r="T140" s="77"/>
      <c r="U140" s="77"/>
      <c r="V140" s="77"/>
      <c r="W140" s="77"/>
      <c r="X140" s="77"/>
    </row>
    <row r="141" spans="1:24" x14ac:dyDescent="0.25">
      <c r="A141" s="110">
        <f t="shared" si="12"/>
        <v>100000</v>
      </c>
      <c r="B141" s="64"/>
      <c r="C141" s="78"/>
      <c r="D141" s="72"/>
      <c r="E141" s="73">
        <f t="shared" si="7"/>
        <v>7429.7193356762591</v>
      </c>
      <c r="F141" s="74">
        <f t="shared" si="11"/>
        <v>0</v>
      </c>
      <c r="G141" s="75">
        <f t="shared" si="8"/>
        <v>0</v>
      </c>
      <c r="H141" s="76">
        <f t="shared" si="9"/>
        <v>95500</v>
      </c>
      <c r="I141" s="76">
        <f t="shared" si="10"/>
        <v>104500</v>
      </c>
      <c r="S141" s="77"/>
      <c r="T141" s="77"/>
      <c r="U141" s="77"/>
      <c r="V141" s="77"/>
      <c r="W141" s="77"/>
      <c r="X141" s="77"/>
    </row>
    <row r="142" spans="1:24" x14ac:dyDescent="0.25">
      <c r="A142" s="110">
        <f t="shared" si="12"/>
        <v>101000</v>
      </c>
      <c r="B142" s="64"/>
      <c r="C142" s="78"/>
      <c r="D142" s="72"/>
      <c r="E142" s="73">
        <f t="shared" si="7"/>
        <v>7314.5322139234668</v>
      </c>
      <c r="F142" s="74">
        <f t="shared" si="11"/>
        <v>0</v>
      </c>
      <c r="G142" s="75">
        <f t="shared" si="8"/>
        <v>0</v>
      </c>
      <c r="H142" s="76">
        <f t="shared" si="9"/>
        <v>96500</v>
      </c>
      <c r="I142" s="76">
        <f t="shared" si="10"/>
        <v>105500</v>
      </c>
      <c r="S142" s="77"/>
      <c r="T142" s="77"/>
      <c r="U142" s="77"/>
      <c r="V142" s="77"/>
      <c r="W142" s="77"/>
      <c r="X142" s="77"/>
    </row>
    <row r="143" spans="1:24" x14ac:dyDescent="0.25">
      <c r="A143" s="110">
        <f t="shared" si="12"/>
        <v>102000</v>
      </c>
      <c r="B143" s="64"/>
      <c r="D143" s="72"/>
      <c r="E143" s="73">
        <f t="shared" si="7"/>
        <v>7201.1309029689346</v>
      </c>
      <c r="F143" s="74">
        <f t="shared" si="11"/>
        <v>0</v>
      </c>
      <c r="G143" s="75">
        <f t="shared" si="8"/>
        <v>0</v>
      </c>
      <c r="H143" s="76">
        <f t="shared" si="9"/>
        <v>97500</v>
      </c>
      <c r="I143" s="76">
        <f t="shared" si="10"/>
        <v>106500</v>
      </c>
    </row>
    <row r="144" spans="1:24" x14ac:dyDescent="0.25">
      <c r="A144" s="110">
        <f t="shared" si="12"/>
        <v>103000</v>
      </c>
      <c r="B144" s="64"/>
      <c r="D144" s="72"/>
      <c r="E144" s="73">
        <f t="shared" si="7"/>
        <v>7089.4877163824567</v>
      </c>
      <c r="F144" s="74">
        <f t="shared" si="11"/>
        <v>0</v>
      </c>
      <c r="G144" s="75">
        <f t="shared" si="8"/>
        <v>0</v>
      </c>
      <c r="H144" s="76">
        <f t="shared" si="9"/>
        <v>98500</v>
      </c>
      <c r="I144" s="76">
        <f t="shared" si="10"/>
        <v>107500</v>
      </c>
    </row>
    <row r="145" spans="1:9" x14ac:dyDescent="0.25">
      <c r="A145" s="110">
        <f t="shared" si="12"/>
        <v>104000</v>
      </c>
      <c r="B145" s="64"/>
      <c r="D145" s="72"/>
      <c r="E145" s="73">
        <f t="shared" si="7"/>
        <v>6979.5753969721372</v>
      </c>
      <c r="F145" s="74">
        <f t="shared" si="11"/>
        <v>0</v>
      </c>
      <c r="G145" s="75">
        <f t="shared" si="8"/>
        <v>0</v>
      </c>
      <c r="H145" s="76">
        <f t="shared" si="9"/>
        <v>99500</v>
      </c>
      <c r="I145" s="76">
        <f t="shared" si="10"/>
        <v>108500</v>
      </c>
    </row>
    <row r="146" spans="1:9" x14ac:dyDescent="0.25">
      <c r="A146" s="110">
        <f t="shared" si="12"/>
        <v>105000</v>
      </c>
      <c r="B146" s="64"/>
      <c r="D146" s="72"/>
      <c r="E146" s="73">
        <f t="shared" si="7"/>
        <v>6871.3671101296777</v>
      </c>
      <c r="F146" s="74">
        <f t="shared" si="11"/>
        <v>0</v>
      </c>
      <c r="G146" s="75">
        <f t="shared" si="8"/>
        <v>0</v>
      </c>
      <c r="H146" s="76">
        <f t="shared" si="9"/>
        <v>100500</v>
      </c>
      <c r="I146" s="76">
        <f t="shared" si="10"/>
        <v>109500</v>
      </c>
    </row>
    <row r="147" spans="1:9" x14ac:dyDescent="0.25">
      <c r="A147" s="110">
        <f t="shared" si="12"/>
        <v>106000</v>
      </c>
      <c r="B147" s="64"/>
      <c r="D147" s="72"/>
      <c r="E147" s="73">
        <f t="shared" si="7"/>
        <v>6764.8364372788174</v>
      </c>
      <c r="F147" s="74">
        <f t="shared" si="11"/>
        <v>0</v>
      </c>
      <c r="G147" s="75">
        <f t="shared" si="8"/>
        <v>0</v>
      </c>
      <c r="H147" s="76">
        <f t="shared" si="9"/>
        <v>101500</v>
      </c>
      <c r="I147" s="76">
        <f t="shared" si="10"/>
        <v>110500</v>
      </c>
    </row>
    <row r="148" spans="1:9" x14ac:dyDescent="0.25">
      <c r="A148" s="110">
        <f t="shared" si="12"/>
        <v>107000</v>
      </c>
      <c r="B148" s="64"/>
      <c r="D148" s="72"/>
      <c r="E148" s="73">
        <f t="shared" si="7"/>
        <v>6659.9573694253568</v>
      </c>
      <c r="F148" s="74">
        <f t="shared" si="11"/>
        <v>0</v>
      </c>
      <c r="G148" s="75">
        <f t="shared" si="8"/>
        <v>0</v>
      </c>
      <c r="H148" s="76">
        <f t="shared" si="9"/>
        <v>102500</v>
      </c>
      <c r="I148" s="76">
        <f t="shared" si="10"/>
        <v>111500</v>
      </c>
    </row>
    <row r="149" spans="1:9" x14ac:dyDescent="0.25">
      <c r="A149" s="110">
        <f t="shared" si="12"/>
        <v>108000</v>
      </c>
      <c r="B149" s="64"/>
      <c r="D149" s="72"/>
      <c r="E149" s="73">
        <f t="shared" si="7"/>
        <v>6556.7043008071769</v>
      </c>
      <c r="F149" s="74">
        <f t="shared" si="11"/>
        <v>0</v>
      </c>
      <c r="G149" s="75">
        <f t="shared" si="8"/>
        <v>0</v>
      </c>
      <c r="H149" s="76">
        <f t="shared" si="9"/>
        <v>103500</v>
      </c>
      <c r="I149" s="76">
        <f t="shared" si="10"/>
        <v>112500</v>
      </c>
    </row>
    <row r="150" spans="1:9" x14ac:dyDescent="0.25">
      <c r="A150" s="110">
        <f t="shared" si="12"/>
        <v>109000</v>
      </c>
      <c r="B150" s="64"/>
      <c r="D150" s="72"/>
      <c r="E150" s="73">
        <f t="shared" si="7"/>
        <v>6455.0520226427025</v>
      </c>
      <c r="F150" s="74">
        <f t="shared" si="11"/>
        <v>0</v>
      </c>
      <c r="G150" s="75">
        <f t="shared" si="8"/>
        <v>0</v>
      </c>
      <c r="H150" s="76">
        <f t="shared" si="9"/>
        <v>104500</v>
      </c>
      <c r="I150" s="76">
        <f t="shared" si="10"/>
        <v>113500</v>
      </c>
    </row>
    <row r="151" spans="1:9" x14ac:dyDescent="0.25">
      <c r="A151" s="110">
        <f t="shared" si="12"/>
        <v>110000</v>
      </c>
      <c r="B151" s="64"/>
      <c r="D151" s="72"/>
      <c r="E151" s="73">
        <f t="shared" si="7"/>
        <v>6354.9757169762961</v>
      </c>
      <c r="F151" s="74">
        <f t="shared" si="11"/>
        <v>0</v>
      </c>
      <c r="G151" s="75">
        <f t="shared" si="8"/>
        <v>0</v>
      </c>
      <c r="H151" s="76">
        <f t="shared" si="9"/>
        <v>105500</v>
      </c>
      <c r="I151" s="76">
        <f t="shared" si="10"/>
        <v>114500</v>
      </c>
    </row>
    <row r="152" spans="1:9" x14ac:dyDescent="0.25">
      <c r="A152" s="110">
        <f t="shared" si="12"/>
        <v>111000</v>
      </c>
      <c r="B152" s="64"/>
      <c r="D152" s="72"/>
      <c r="E152" s="73">
        <f t="shared" si="7"/>
        <v>6256.4509506190543</v>
      </c>
      <c r="F152" s="74">
        <f t="shared" si="11"/>
        <v>0</v>
      </c>
      <c r="G152" s="75">
        <f t="shared" si="8"/>
        <v>0</v>
      </c>
      <c r="H152" s="76">
        <f t="shared" si="9"/>
        <v>106500</v>
      </c>
      <c r="I152" s="76">
        <f t="shared" si="10"/>
        <v>115500</v>
      </c>
    </row>
    <row r="153" spans="1:9" x14ac:dyDescent="0.25">
      <c r="A153" s="110">
        <f t="shared" si="12"/>
        <v>112000</v>
      </c>
      <c r="B153" s="64"/>
      <c r="D153" s="72"/>
      <c r="E153" s="73">
        <f t="shared" si="7"/>
        <v>6159.4536691835592</v>
      </c>
      <c r="F153" s="74">
        <f t="shared" si="11"/>
        <v>0</v>
      </c>
      <c r="G153" s="75">
        <f t="shared" si="8"/>
        <v>0</v>
      </c>
      <c r="H153" s="76">
        <f t="shared" si="9"/>
        <v>107500</v>
      </c>
      <c r="I153" s="76">
        <f t="shared" si="10"/>
        <v>116500</v>
      </c>
    </row>
    <row r="154" spans="1:9" x14ac:dyDescent="0.25">
      <c r="A154" s="110">
        <f t="shared" si="12"/>
        <v>113000</v>
      </c>
      <c r="B154" s="64"/>
      <c r="D154" s="72"/>
      <c r="E154" s="73">
        <f t="shared" si="7"/>
        <v>6063.9601912111029</v>
      </c>
      <c r="F154" s="74">
        <f t="shared" si="11"/>
        <v>0</v>
      </c>
      <c r="G154" s="75">
        <f t="shared" si="8"/>
        <v>0</v>
      </c>
      <c r="H154" s="76">
        <f t="shared" si="9"/>
        <v>108500</v>
      </c>
      <c r="I154" s="76">
        <f t="shared" si="10"/>
        <v>117500</v>
      </c>
    </row>
    <row r="155" spans="1:9" x14ac:dyDescent="0.25">
      <c r="A155" s="110">
        <f t="shared" si="12"/>
        <v>114000</v>
      </c>
      <c r="B155" s="64"/>
      <c r="D155" s="72"/>
      <c r="E155" s="73">
        <f t="shared" si="7"/>
        <v>5969.9472023899662</v>
      </c>
      <c r="F155" s="74">
        <f t="shared" si="11"/>
        <v>0</v>
      </c>
      <c r="G155" s="75">
        <f t="shared" si="8"/>
        <v>0</v>
      </c>
      <c r="H155" s="76">
        <f t="shared" si="9"/>
        <v>109500</v>
      </c>
      <c r="I155" s="76">
        <f t="shared" si="10"/>
        <v>118500</v>
      </c>
    </row>
    <row r="156" spans="1:9" x14ac:dyDescent="0.25">
      <c r="A156" s="110">
        <f t="shared" si="12"/>
        <v>115000</v>
      </c>
      <c r="B156" s="64"/>
      <c r="D156" s="72"/>
      <c r="E156" s="73">
        <f t="shared" si="7"/>
        <v>5877.3917498633282</v>
      </c>
      <c r="F156" s="74">
        <f t="shared" si="11"/>
        <v>0</v>
      </c>
      <c r="G156" s="75">
        <f t="shared" si="8"/>
        <v>0</v>
      </c>
      <c r="H156" s="76">
        <f t="shared" si="9"/>
        <v>110500</v>
      </c>
      <c r="I156" s="76">
        <f t="shared" si="10"/>
        <v>119500</v>
      </c>
    </row>
    <row r="157" spans="1:9" x14ac:dyDescent="0.25">
      <c r="A157" s="110">
        <f t="shared" si="12"/>
        <v>116000</v>
      </c>
      <c r="B157" s="64"/>
      <c r="D157" s="72"/>
      <c r="E157" s="73">
        <f t="shared" si="7"/>
        <v>5786.2712366254291</v>
      </c>
      <c r="F157" s="74">
        <f t="shared" si="11"/>
        <v>0</v>
      </c>
      <c r="G157" s="75">
        <f t="shared" si="8"/>
        <v>0</v>
      </c>
      <c r="H157" s="76">
        <f t="shared" si="9"/>
        <v>111500</v>
      </c>
      <c r="I157" s="76">
        <f t="shared" si="10"/>
        <v>120500</v>
      </c>
    </row>
    <row r="158" spans="1:9" x14ac:dyDescent="0.25">
      <c r="A158" s="110">
        <f t="shared" si="12"/>
        <v>117000</v>
      </c>
      <c r="B158" s="64"/>
      <c r="D158" s="72"/>
      <c r="E158" s="73">
        <f t="shared" si="7"/>
        <v>5696.5634160046129</v>
      </c>
      <c r="F158" s="74">
        <f t="shared" si="11"/>
        <v>0</v>
      </c>
      <c r="G158" s="75">
        <f t="shared" si="8"/>
        <v>0</v>
      </c>
      <c r="H158" s="76">
        <f t="shared" si="9"/>
        <v>112500</v>
      </c>
      <c r="I158" s="76">
        <f t="shared" si="10"/>
        <v>121500</v>
      </c>
    </row>
    <row r="159" spans="1:9" x14ac:dyDescent="0.25">
      <c r="A159" s="110">
        <f t="shared" si="12"/>
        <v>118000</v>
      </c>
      <c r="B159" s="64"/>
      <c r="D159" s="72"/>
      <c r="E159" s="73">
        <f t="shared" si="7"/>
        <v>5608.2463862318991</v>
      </c>
      <c r="F159" s="74">
        <f t="shared" si="11"/>
        <v>0</v>
      </c>
      <c r="G159" s="75">
        <f t="shared" si="8"/>
        <v>0</v>
      </c>
      <c r="H159" s="76">
        <f t="shared" si="9"/>
        <v>113500</v>
      </c>
      <c r="I159" s="76">
        <f t="shared" si="10"/>
        <v>122500</v>
      </c>
    </row>
    <row r="160" spans="1:9" x14ac:dyDescent="0.25">
      <c r="A160" s="110">
        <f t="shared" si="12"/>
        <v>119000</v>
      </c>
      <c r="B160" s="64"/>
      <c r="D160" s="72"/>
      <c r="E160" s="73">
        <f t="shared" ref="E160:E167" si="13">IF(A160&lt;=$C$21,$C$17*EXP(-A160/$C$19),$C$18*EXP(-(A160-$C$21)/$C$20))</f>
        <v>5521.298585093763</v>
      </c>
      <c r="F160" s="74">
        <f t="shared" si="11"/>
        <v>0</v>
      </c>
      <c r="G160" s="75">
        <f t="shared" ref="G160:G167" si="14">IF(A160&lt;=$C$21,($C$5-$C$8)*(F160/$C$12)^(1/$C$11)+$C$8, ($C$28-$C$8)*(F160/$C$29)^(1/$C$11)+$C$8)</f>
        <v>0</v>
      </c>
      <c r="H160" s="76">
        <f t="shared" ref="H160:H167" si="15">A160-$C$6/2</f>
        <v>114500</v>
      </c>
      <c r="I160" s="76">
        <f t="shared" ref="I160:I167" si="16">A160+$C$6/2</f>
        <v>123500</v>
      </c>
    </row>
    <row r="161" spans="1:9" x14ac:dyDescent="0.25">
      <c r="A161" s="110">
        <f t="shared" si="12"/>
        <v>120000</v>
      </c>
      <c r="B161" s="64"/>
      <c r="D161" s="72"/>
      <c r="E161" s="73">
        <f t="shared" si="13"/>
        <v>5435.6987846678121</v>
      </c>
      <c r="F161" s="74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5">
        <f t="shared" si="14"/>
        <v>0</v>
      </c>
      <c r="H161" s="76">
        <f t="shared" si="15"/>
        <v>115500</v>
      </c>
      <c r="I161" s="76">
        <f t="shared" si="16"/>
        <v>124500</v>
      </c>
    </row>
    <row r="162" spans="1:9" x14ac:dyDescent="0.25">
      <c r="A162" s="110">
        <f t="shared" si="12"/>
        <v>121000</v>
      </c>
      <c r="B162" s="64"/>
      <c r="D162" s="72"/>
      <c r="E162" s="73">
        <f t="shared" si="13"/>
        <v>5351.426086140089</v>
      </c>
      <c r="F162" s="74">
        <f t="shared" si="17"/>
        <v>0</v>
      </c>
      <c r="G162" s="75">
        <f t="shared" si="14"/>
        <v>0</v>
      </c>
      <c r="H162" s="76">
        <f t="shared" si="15"/>
        <v>116500</v>
      </c>
      <c r="I162" s="76">
        <f t="shared" si="16"/>
        <v>125500</v>
      </c>
    </row>
    <row r="163" spans="1:9" x14ac:dyDescent="0.25">
      <c r="A163" s="110">
        <f t="shared" si="12"/>
        <v>122000</v>
      </c>
      <c r="B163" s="64"/>
      <c r="D163" s="72"/>
      <c r="E163" s="73">
        <f t="shared" si="13"/>
        <v>5268.4599147027166</v>
      </c>
      <c r="F163" s="74">
        <f t="shared" si="17"/>
        <v>0</v>
      </c>
      <c r="G163" s="75">
        <f t="shared" si="14"/>
        <v>0</v>
      </c>
      <c r="H163" s="76">
        <f t="shared" si="15"/>
        <v>117500</v>
      </c>
      <c r="I163" s="76">
        <f t="shared" si="16"/>
        <v>126500</v>
      </c>
    </row>
    <row r="164" spans="1:9" x14ac:dyDescent="0.25">
      <c r="A164" s="110">
        <f t="shared" si="12"/>
        <v>123000</v>
      </c>
      <c r="B164" s="64"/>
      <c r="D164" s="72"/>
      <c r="E164" s="73">
        <f t="shared" si="13"/>
        <v>5186.7800145306419</v>
      </c>
      <c r="F164" s="74">
        <f t="shared" si="17"/>
        <v>0</v>
      </c>
      <c r="G164" s="75">
        <f t="shared" si="14"/>
        <v>0</v>
      </c>
      <c r="H164" s="76">
        <f t="shared" si="15"/>
        <v>118500</v>
      </c>
      <c r="I164" s="76">
        <f t="shared" si="16"/>
        <v>127500</v>
      </c>
    </row>
    <row r="165" spans="1:9" x14ac:dyDescent="0.25">
      <c r="A165" s="110">
        <f t="shared" si="12"/>
        <v>124000</v>
      </c>
      <c r="B165" s="64"/>
      <c r="D165" s="72"/>
      <c r="E165" s="73">
        <f t="shared" si="13"/>
        <v>5106.3664438362775</v>
      </c>
      <c r="F165" s="74">
        <f t="shared" si="17"/>
        <v>0</v>
      </c>
      <c r="G165" s="75">
        <f t="shared" si="14"/>
        <v>0</v>
      </c>
      <c r="H165" s="76">
        <f t="shared" si="15"/>
        <v>119500</v>
      </c>
      <c r="I165" s="76">
        <f t="shared" si="16"/>
        <v>128500</v>
      </c>
    </row>
    <row r="166" spans="1:9" x14ac:dyDescent="0.25">
      <c r="A166" s="110">
        <f t="shared" si="12"/>
        <v>125000</v>
      </c>
      <c r="B166" s="64"/>
      <c r="D166" s="72"/>
      <c r="E166" s="73">
        <f t="shared" si="13"/>
        <v>5027.1995700007928</v>
      </c>
      <c r="F166" s="74">
        <f t="shared" si="17"/>
        <v>0</v>
      </c>
      <c r="G166" s="75">
        <f t="shared" si="14"/>
        <v>0</v>
      </c>
      <c r="H166" s="76">
        <f t="shared" si="15"/>
        <v>120500</v>
      </c>
      <c r="I166" s="76">
        <f t="shared" si="16"/>
        <v>129500</v>
      </c>
    </row>
    <row r="167" spans="1:9" ht="15.75" thickBot="1" x14ac:dyDescent="0.3">
      <c r="A167" s="111">
        <f t="shared" si="12"/>
        <v>126000</v>
      </c>
      <c r="B167" s="80"/>
      <c r="C167" s="27"/>
      <c r="D167" s="81"/>
      <c r="E167" s="82">
        <f t="shared" si="13"/>
        <v>4949.2600647809013</v>
      </c>
      <c r="F167" s="83">
        <f t="shared" si="17"/>
        <v>0</v>
      </c>
      <c r="G167" s="84">
        <f t="shared" si="14"/>
        <v>0</v>
      </c>
      <c r="H167" s="85">
        <f t="shared" si="15"/>
        <v>121500</v>
      </c>
      <c r="I167" s="85">
        <f t="shared" si="16"/>
        <v>130500</v>
      </c>
    </row>
    <row r="168" spans="1:9" x14ac:dyDescent="0.25">
      <c r="B168" s="66"/>
      <c r="C168" s="66"/>
      <c r="D168" s="66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Overview</vt:lpstr>
      <vt:lpstr>9-12-1978</vt:lpstr>
      <vt:lpstr>14-12-1978</vt:lpstr>
      <vt:lpstr>20-12-1978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2012-12-18T14:14:40Z</dcterms:modified>
</cp:coreProperties>
</file>