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30" yWindow="-90" windowWidth="11070" windowHeight="11835" tabRatio="598"/>
  </bookViews>
  <sheets>
    <sheet name="Overview" sheetId="52" r:id="rId1"/>
    <sheet name="21-9-2004" sheetId="18" r:id="rId2"/>
    <sheet name="4-4-2004" sheetId="53" r:id="rId3"/>
    <sheet name="9-7-2002" sheetId="54" r:id="rId4"/>
    <sheet name="Nov-2004" sheetId="55" r:id="rId5"/>
    <sheet name="Feb-2004" sheetId="56" r:id="rId6"/>
    <sheet name="Sheet3" sheetId="3" r:id="rId7"/>
  </sheets>
  <calcPr calcId="145621" iterate="1"/>
</workbook>
</file>

<file path=xl/calcChain.xml><?xml version="1.0" encoding="utf-8"?>
<calcChain xmlns="http://schemas.openxmlformats.org/spreadsheetml/2006/main">
  <c r="A60" i="56" l="1"/>
  <c r="I60" i="56" s="1"/>
  <c r="I59" i="56"/>
  <c r="H59" i="56"/>
  <c r="A58" i="56"/>
  <c r="H58" i="56" s="1"/>
  <c r="A57" i="56"/>
  <c r="H57" i="56" s="1"/>
  <c r="A56" i="56"/>
  <c r="H56" i="56" s="1"/>
  <c r="A55" i="56"/>
  <c r="H55" i="56" s="1"/>
  <c r="A54" i="56"/>
  <c r="H54" i="56" s="1"/>
  <c r="A53" i="56"/>
  <c r="H53" i="56" s="1"/>
  <c r="A52" i="56"/>
  <c r="H52" i="56" s="1"/>
  <c r="A51" i="56"/>
  <c r="H51" i="56" s="1"/>
  <c r="A50" i="56"/>
  <c r="H50" i="56" s="1"/>
  <c r="C22" i="56"/>
  <c r="C21" i="56"/>
  <c r="C20" i="56"/>
  <c r="C19" i="56"/>
  <c r="C18" i="56"/>
  <c r="C17" i="56"/>
  <c r="C14" i="56"/>
  <c r="A60" i="55"/>
  <c r="A61" i="55" s="1"/>
  <c r="I59" i="55"/>
  <c r="H59" i="55"/>
  <c r="A58" i="55"/>
  <c r="I58" i="55" s="1"/>
  <c r="A57" i="55"/>
  <c r="I57" i="55" s="1"/>
  <c r="C22" i="55"/>
  <c r="C21" i="55"/>
  <c r="C20" i="55"/>
  <c r="C19" i="55"/>
  <c r="C18" i="55"/>
  <c r="C17" i="55"/>
  <c r="C14" i="55"/>
  <c r="A42" i="54"/>
  <c r="A43" i="54" s="1"/>
  <c r="I41" i="54"/>
  <c r="H41" i="54"/>
  <c r="A40" i="54"/>
  <c r="I40" i="54" s="1"/>
  <c r="A39" i="54"/>
  <c r="I39" i="54" s="1"/>
  <c r="A38" i="54"/>
  <c r="I38" i="54" s="1"/>
  <c r="A37" i="54"/>
  <c r="I37" i="54" s="1"/>
  <c r="A36" i="54"/>
  <c r="I36" i="54" s="1"/>
  <c r="A35" i="54"/>
  <c r="I35" i="54" s="1"/>
  <c r="A34" i="54"/>
  <c r="I34" i="54" s="1"/>
  <c r="A33" i="54"/>
  <c r="I33" i="54" s="1"/>
  <c r="A32" i="54"/>
  <c r="I32" i="54" s="1"/>
  <c r="C22" i="54"/>
  <c r="C21" i="54"/>
  <c r="C20" i="54"/>
  <c r="C19" i="54"/>
  <c r="C18" i="54"/>
  <c r="C17" i="54"/>
  <c r="C14" i="54"/>
  <c r="A42" i="53"/>
  <c r="I42" i="53" s="1"/>
  <c r="I41" i="53"/>
  <c r="H41" i="53"/>
  <c r="A40" i="53"/>
  <c r="H40" i="53" s="1"/>
  <c r="A39" i="53"/>
  <c r="H39" i="53" s="1"/>
  <c r="A38" i="53"/>
  <c r="H38" i="53" s="1"/>
  <c r="A37" i="53"/>
  <c r="H37" i="53" s="1"/>
  <c r="A36" i="53"/>
  <c r="H36" i="53" s="1"/>
  <c r="A35" i="53"/>
  <c r="H35" i="53" s="1"/>
  <c r="A34" i="53"/>
  <c r="H34" i="53" s="1"/>
  <c r="A33" i="53"/>
  <c r="H33" i="53" s="1"/>
  <c r="A32" i="53"/>
  <c r="H32" i="53" s="1"/>
  <c r="C22" i="53"/>
  <c r="C21" i="53"/>
  <c r="C20" i="53"/>
  <c r="C19" i="53"/>
  <c r="C18" i="53"/>
  <c r="C17" i="53"/>
  <c r="C14" i="53"/>
  <c r="C43" i="56" l="1"/>
  <c r="C47" i="56" s="1"/>
  <c r="C46" i="56" s="1"/>
  <c r="E50" i="56"/>
  <c r="I50" i="56"/>
  <c r="E51" i="56"/>
  <c r="I51" i="56"/>
  <c r="E52" i="56"/>
  <c r="I52" i="56"/>
  <c r="E53" i="56"/>
  <c r="I53" i="56"/>
  <c r="E54" i="56"/>
  <c r="I54" i="56"/>
  <c r="E55" i="56"/>
  <c r="I55" i="56"/>
  <c r="E56" i="56"/>
  <c r="I56" i="56"/>
  <c r="E57" i="56"/>
  <c r="I57" i="56"/>
  <c r="E58" i="56"/>
  <c r="I58" i="56"/>
  <c r="F59" i="56"/>
  <c r="G59" i="56" s="1"/>
  <c r="F60" i="56"/>
  <c r="H60" i="56"/>
  <c r="A61" i="56"/>
  <c r="F50" i="56"/>
  <c r="G50" i="56" s="1"/>
  <c r="F51" i="56"/>
  <c r="G51" i="56" s="1"/>
  <c r="F52" i="56"/>
  <c r="G52" i="56" s="1"/>
  <c r="F53" i="56"/>
  <c r="G53" i="56" s="1"/>
  <c r="F54" i="56"/>
  <c r="G54" i="56" s="1"/>
  <c r="F55" i="56"/>
  <c r="G55" i="56" s="1"/>
  <c r="F56" i="56"/>
  <c r="G56" i="56" s="1"/>
  <c r="F57" i="56"/>
  <c r="G57" i="56" s="1"/>
  <c r="F58" i="56"/>
  <c r="G58" i="56" s="1"/>
  <c r="E59" i="56"/>
  <c r="E60" i="56"/>
  <c r="G60" i="56"/>
  <c r="C43" i="55"/>
  <c r="C47" i="55" s="1"/>
  <c r="C44" i="55" s="1"/>
  <c r="C45" i="55" s="1"/>
  <c r="A56" i="55"/>
  <c r="C46" i="55"/>
  <c r="A62" i="55"/>
  <c r="H61" i="55"/>
  <c r="I61" i="55"/>
  <c r="E61" i="55"/>
  <c r="F56" i="55"/>
  <c r="G56" i="55" s="1"/>
  <c r="H56" i="55"/>
  <c r="F57" i="55"/>
  <c r="G57" i="55" s="1"/>
  <c r="H57" i="55"/>
  <c r="F58" i="55"/>
  <c r="G58" i="55" s="1"/>
  <c r="H58" i="55"/>
  <c r="E59" i="55"/>
  <c r="E60" i="55"/>
  <c r="I60" i="55"/>
  <c r="E56" i="55"/>
  <c r="E57" i="55"/>
  <c r="E58" i="55"/>
  <c r="H60" i="55"/>
  <c r="C25" i="54"/>
  <c r="C29" i="54" s="1"/>
  <c r="C28" i="54" s="1"/>
  <c r="A44" i="54"/>
  <c r="H43" i="54"/>
  <c r="F43" i="54"/>
  <c r="I43" i="54"/>
  <c r="G43" i="54"/>
  <c r="E43" i="54"/>
  <c r="F32" i="54"/>
  <c r="G32" i="54" s="1"/>
  <c r="H32" i="54"/>
  <c r="F33" i="54"/>
  <c r="G33" i="54" s="1"/>
  <c r="H33" i="54"/>
  <c r="F34" i="54"/>
  <c r="G34" i="54" s="1"/>
  <c r="H34" i="54"/>
  <c r="F35" i="54"/>
  <c r="G35" i="54" s="1"/>
  <c r="H35" i="54"/>
  <c r="F36" i="54"/>
  <c r="G36" i="54" s="1"/>
  <c r="H36" i="54"/>
  <c r="F37" i="54"/>
  <c r="G37" i="54" s="1"/>
  <c r="H37" i="54"/>
  <c r="F38" i="54"/>
  <c r="G38" i="54" s="1"/>
  <c r="H38" i="54"/>
  <c r="F39" i="54"/>
  <c r="G39" i="54" s="1"/>
  <c r="H39" i="54"/>
  <c r="F40" i="54"/>
  <c r="G40" i="54" s="1"/>
  <c r="H40" i="54"/>
  <c r="E41" i="54"/>
  <c r="E42" i="54"/>
  <c r="I42" i="54"/>
  <c r="E32" i="54"/>
  <c r="E33" i="54"/>
  <c r="E34" i="54"/>
  <c r="E35" i="54"/>
  <c r="E36" i="54"/>
  <c r="E37" i="54"/>
  <c r="E38" i="54"/>
  <c r="E39" i="54"/>
  <c r="E40" i="54"/>
  <c r="F42" i="54"/>
  <c r="G42" i="54" s="1"/>
  <c r="H42" i="54"/>
  <c r="C25" i="53"/>
  <c r="C29" i="53" s="1"/>
  <c r="C28" i="53" s="1"/>
  <c r="E32" i="53"/>
  <c r="I32" i="53"/>
  <c r="E33" i="53"/>
  <c r="I33" i="53"/>
  <c r="E34" i="53"/>
  <c r="I34" i="53"/>
  <c r="E35" i="53"/>
  <c r="I35" i="53"/>
  <c r="E36" i="53"/>
  <c r="I36" i="53"/>
  <c r="E37" i="53"/>
  <c r="I37" i="53"/>
  <c r="E38" i="53"/>
  <c r="I38" i="53"/>
  <c r="E39" i="53"/>
  <c r="I39" i="53"/>
  <c r="E40" i="53"/>
  <c r="I40" i="53"/>
  <c r="F41" i="53"/>
  <c r="G41" i="53" s="1"/>
  <c r="F42" i="53"/>
  <c r="H42" i="53"/>
  <c r="A43" i="53"/>
  <c r="F32" i="53"/>
  <c r="G32" i="53" s="1"/>
  <c r="F33" i="53"/>
  <c r="G33" i="53" s="1"/>
  <c r="F34" i="53"/>
  <c r="G34" i="53" s="1"/>
  <c r="F35" i="53"/>
  <c r="G35" i="53" s="1"/>
  <c r="F36" i="53"/>
  <c r="G36" i="53" s="1"/>
  <c r="F37" i="53"/>
  <c r="G37" i="53" s="1"/>
  <c r="F38" i="53"/>
  <c r="G38" i="53" s="1"/>
  <c r="F39" i="53"/>
  <c r="G39" i="53" s="1"/>
  <c r="F40" i="53"/>
  <c r="G40" i="53" s="1"/>
  <c r="E41" i="53"/>
  <c r="E42" i="53"/>
  <c r="G42" i="53"/>
  <c r="F33" i="18"/>
  <c r="F34" i="18"/>
  <c r="F35" i="18"/>
  <c r="F36" i="18"/>
  <c r="F37" i="18"/>
  <c r="F38" i="18"/>
  <c r="F39" i="18"/>
  <c r="F40" i="18"/>
  <c r="F41" i="18"/>
  <c r="F42" i="18"/>
  <c r="F43" i="18"/>
  <c r="F44" i="18"/>
  <c r="F45" i="18"/>
  <c r="F46" i="18"/>
  <c r="F47" i="18"/>
  <c r="F48" i="18"/>
  <c r="F49" i="18"/>
  <c r="F50" i="18"/>
  <c r="F51" i="18"/>
  <c r="F52" i="18"/>
  <c r="F53" i="18"/>
  <c r="F54" i="18"/>
  <c r="F55" i="18"/>
  <c r="F56" i="18"/>
  <c r="F57" i="18"/>
  <c r="F58" i="18"/>
  <c r="F59" i="18"/>
  <c r="F60" i="18"/>
  <c r="F61" i="18"/>
  <c r="F62" i="18"/>
  <c r="F63" i="18"/>
  <c r="F64" i="18"/>
  <c r="F65" i="18"/>
  <c r="F66" i="18"/>
  <c r="F67" i="18"/>
  <c r="F68" i="18"/>
  <c r="F69" i="18"/>
  <c r="F70" i="18"/>
  <c r="F71" i="18"/>
  <c r="F72" i="18"/>
  <c r="F73" i="18"/>
  <c r="F74" i="18"/>
  <c r="F75" i="18"/>
  <c r="F76" i="18"/>
  <c r="F77" i="18"/>
  <c r="F78" i="18"/>
  <c r="F79" i="18"/>
  <c r="F80" i="18"/>
  <c r="F81" i="18"/>
  <c r="F82" i="18"/>
  <c r="F83" i="18"/>
  <c r="F84" i="18"/>
  <c r="F85" i="18"/>
  <c r="F86" i="18"/>
  <c r="F87" i="18"/>
  <c r="F88" i="18"/>
  <c r="F89" i="18"/>
  <c r="F90" i="18"/>
  <c r="F91" i="18"/>
  <c r="F92" i="18"/>
  <c r="F93" i="18"/>
  <c r="F94" i="18"/>
  <c r="F95" i="18"/>
  <c r="F96" i="18"/>
  <c r="F97" i="18"/>
  <c r="F98" i="18"/>
  <c r="F99" i="18"/>
  <c r="F100" i="18"/>
  <c r="F101" i="18"/>
  <c r="F102" i="18"/>
  <c r="F103" i="18"/>
  <c r="F104" i="18"/>
  <c r="F105" i="18"/>
  <c r="F106" i="18"/>
  <c r="F107" i="18"/>
  <c r="F108" i="18"/>
  <c r="F109" i="18"/>
  <c r="F110" i="18"/>
  <c r="F111" i="18"/>
  <c r="F112" i="18"/>
  <c r="F113" i="18"/>
  <c r="F114" i="18"/>
  <c r="F115" i="18"/>
  <c r="F116" i="18"/>
  <c r="F117" i="18"/>
  <c r="F118" i="18"/>
  <c r="F119" i="18"/>
  <c r="F120" i="18"/>
  <c r="F121" i="18"/>
  <c r="F122" i="18"/>
  <c r="F123" i="18"/>
  <c r="F124" i="18"/>
  <c r="F125" i="18"/>
  <c r="F126" i="18"/>
  <c r="F127" i="18"/>
  <c r="F128" i="18"/>
  <c r="F129" i="18"/>
  <c r="F130" i="18"/>
  <c r="F131" i="18"/>
  <c r="F132" i="18"/>
  <c r="F133" i="18"/>
  <c r="F134" i="18"/>
  <c r="F135" i="18"/>
  <c r="F136" i="18"/>
  <c r="F137" i="18"/>
  <c r="F138" i="18"/>
  <c r="F139" i="18"/>
  <c r="F140" i="18"/>
  <c r="F141" i="18"/>
  <c r="F142" i="18"/>
  <c r="F143" i="18"/>
  <c r="F144" i="18"/>
  <c r="F145" i="18"/>
  <c r="F146" i="18"/>
  <c r="F147" i="18"/>
  <c r="F148" i="18"/>
  <c r="F149" i="18"/>
  <c r="F150" i="18"/>
  <c r="F151" i="18"/>
  <c r="F152" i="18"/>
  <c r="F153" i="18"/>
  <c r="F154" i="18"/>
  <c r="F155" i="18"/>
  <c r="F156" i="18"/>
  <c r="F157" i="18"/>
  <c r="F158" i="18"/>
  <c r="F159" i="18"/>
  <c r="F160" i="18"/>
  <c r="F161" i="18"/>
  <c r="F162" i="18"/>
  <c r="F163" i="18"/>
  <c r="F164" i="18"/>
  <c r="F165" i="18"/>
  <c r="F166" i="18"/>
  <c r="F167" i="18"/>
  <c r="F32" i="18"/>
  <c r="C44" i="56" l="1"/>
  <c r="C45" i="56" s="1"/>
  <c r="F41" i="54"/>
  <c r="G41" i="54" s="1"/>
  <c r="I61" i="56"/>
  <c r="E61" i="56"/>
  <c r="A62" i="56"/>
  <c r="H61" i="56"/>
  <c r="F61" i="56"/>
  <c r="G61" i="56" s="1"/>
  <c r="F61" i="55"/>
  <c r="G61" i="55" s="1"/>
  <c r="F60" i="55"/>
  <c r="G60" i="55" s="1"/>
  <c r="F59" i="55"/>
  <c r="G59" i="55" s="1"/>
  <c r="I56" i="55"/>
  <c r="A55" i="55"/>
  <c r="A63" i="55"/>
  <c r="H62" i="55"/>
  <c r="F62" i="55"/>
  <c r="I62" i="55"/>
  <c r="G62" i="55"/>
  <c r="E62" i="55"/>
  <c r="C26" i="54"/>
  <c r="C27" i="54" s="1"/>
  <c r="A45" i="54"/>
  <c r="H44" i="54"/>
  <c r="F44" i="54"/>
  <c r="I44" i="54"/>
  <c r="G44" i="54"/>
  <c r="E44" i="54"/>
  <c r="C26" i="53"/>
  <c r="C27" i="53" s="1"/>
  <c r="I43" i="53"/>
  <c r="E43" i="53"/>
  <c r="A44" i="53"/>
  <c r="H43" i="53"/>
  <c r="F43" i="53"/>
  <c r="G43" i="53" s="1"/>
  <c r="C22" i="18"/>
  <c r="C21" i="18"/>
  <c r="C20" i="18"/>
  <c r="C19" i="18"/>
  <c r="C18" i="18"/>
  <c r="C17" i="18"/>
  <c r="I62" i="56" l="1"/>
  <c r="E62" i="56"/>
  <c r="A63" i="56"/>
  <c r="H62" i="56"/>
  <c r="F62" i="56"/>
  <c r="G62" i="56" s="1"/>
  <c r="I55" i="55"/>
  <c r="A54" i="55"/>
  <c r="F55" i="55"/>
  <c r="G55" i="55" s="1"/>
  <c r="E55" i="55"/>
  <c r="H55" i="55"/>
  <c r="A64" i="55"/>
  <c r="H63" i="55"/>
  <c r="F63" i="55"/>
  <c r="I63" i="55"/>
  <c r="G63" i="55"/>
  <c r="E63" i="55"/>
  <c r="A46" i="54"/>
  <c r="H45" i="54"/>
  <c r="F45" i="54"/>
  <c r="I45" i="54"/>
  <c r="G45" i="54"/>
  <c r="E45" i="54"/>
  <c r="I44" i="53"/>
  <c r="E44" i="53"/>
  <c r="A45" i="53"/>
  <c r="H44" i="53"/>
  <c r="F44" i="53"/>
  <c r="G44" i="53" s="1"/>
  <c r="A42" i="18"/>
  <c r="I42" i="18" s="1"/>
  <c r="I41" i="18"/>
  <c r="H41" i="18"/>
  <c r="E41" i="18"/>
  <c r="A40" i="18"/>
  <c r="H40" i="18" s="1"/>
  <c r="C14" i="18"/>
  <c r="I63" i="56" l="1"/>
  <c r="E63" i="56"/>
  <c r="A64" i="56"/>
  <c r="H63" i="56"/>
  <c r="F63" i="56"/>
  <c r="G63" i="56" s="1"/>
  <c r="I54" i="55"/>
  <c r="A53" i="55"/>
  <c r="F54" i="55"/>
  <c r="G54" i="55" s="1"/>
  <c r="E54" i="55"/>
  <c r="H54" i="55"/>
  <c r="A65" i="55"/>
  <c r="H64" i="55"/>
  <c r="F64" i="55"/>
  <c r="I64" i="55"/>
  <c r="G64" i="55"/>
  <c r="E64" i="55"/>
  <c r="A47" i="54"/>
  <c r="H46" i="54"/>
  <c r="F46" i="54"/>
  <c r="I46" i="54"/>
  <c r="G46" i="54"/>
  <c r="E46" i="54"/>
  <c r="I45" i="53"/>
  <c r="E45" i="53"/>
  <c r="A46" i="53"/>
  <c r="H45" i="53"/>
  <c r="F45" i="53"/>
  <c r="G45" i="53" s="1"/>
  <c r="A39" i="18"/>
  <c r="H39" i="18" s="1"/>
  <c r="C25" i="18"/>
  <c r="G41" i="18" s="1"/>
  <c r="A38" i="18"/>
  <c r="H38" i="18" s="1"/>
  <c r="E39" i="18"/>
  <c r="I40" i="18"/>
  <c r="I39" i="18"/>
  <c r="E40" i="18"/>
  <c r="H42" i="18"/>
  <c r="A43" i="18"/>
  <c r="A44" i="18" s="1"/>
  <c r="E42" i="18"/>
  <c r="I64" i="56" l="1"/>
  <c r="E64" i="56"/>
  <c r="A65" i="56"/>
  <c r="H64" i="56"/>
  <c r="F64" i="56"/>
  <c r="G64" i="56" s="1"/>
  <c r="I53" i="55"/>
  <c r="A52" i="55"/>
  <c r="F53" i="55"/>
  <c r="G53" i="55" s="1"/>
  <c r="E53" i="55"/>
  <c r="H53" i="55"/>
  <c r="A66" i="55"/>
  <c r="H65" i="55"/>
  <c r="F65" i="55"/>
  <c r="I65" i="55"/>
  <c r="G65" i="55"/>
  <c r="E65" i="55"/>
  <c r="A48" i="54"/>
  <c r="H47" i="54"/>
  <c r="F47" i="54"/>
  <c r="I47" i="54"/>
  <c r="G47" i="54"/>
  <c r="E47" i="54"/>
  <c r="I46" i="53"/>
  <c r="E46" i="53"/>
  <c r="A47" i="53"/>
  <c r="H46" i="53"/>
  <c r="F46" i="53"/>
  <c r="G46" i="53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G38" i="18"/>
  <c r="G40" i="18"/>
  <c r="C29" i="18"/>
  <c r="C28" i="18" s="1"/>
  <c r="G39" i="18"/>
  <c r="I38" i="18"/>
  <c r="A37" i="18"/>
  <c r="G37" i="18" s="1"/>
  <c r="I43" i="18"/>
  <c r="E43" i="18"/>
  <c r="H43" i="18"/>
  <c r="I65" i="56" l="1"/>
  <c r="E65" i="56"/>
  <c r="A66" i="56"/>
  <c r="H65" i="56"/>
  <c r="F65" i="56"/>
  <c r="G65" i="56" s="1"/>
  <c r="I52" i="55"/>
  <c r="A51" i="55"/>
  <c r="F52" i="55"/>
  <c r="G52" i="55" s="1"/>
  <c r="E52" i="55"/>
  <c r="H52" i="55"/>
  <c r="A67" i="55"/>
  <c r="H66" i="55"/>
  <c r="F66" i="55"/>
  <c r="I66" i="55"/>
  <c r="G66" i="55"/>
  <c r="E66" i="55"/>
  <c r="A49" i="54"/>
  <c r="H48" i="54"/>
  <c r="F48" i="54"/>
  <c r="I48" i="54"/>
  <c r="G48" i="54"/>
  <c r="E48" i="54"/>
  <c r="I47" i="53"/>
  <c r="E47" i="53"/>
  <c r="A48" i="53"/>
  <c r="H47" i="53"/>
  <c r="F47" i="53"/>
  <c r="G47" i="53" s="1"/>
  <c r="C26" i="18"/>
  <c r="C27" i="18" s="1"/>
  <c r="E37" i="18"/>
  <c r="A36" i="18"/>
  <c r="I37" i="18"/>
  <c r="H37" i="18"/>
  <c r="H36" i="18"/>
  <c r="E36" i="18"/>
  <c r="A35" i="18"/>
  <c r="I36" i="18"/>
  <c r="G36" i="18"/>
  <c r="G43" i="18"/>
  <c r="G42" i="18"/>
  <c r="G44" i="18"/>
  <c r="H45" i="18"/>
  <c r="G45" i="18"/>
  <c r="I45" i="18"/>
  <c r="E45" i="18"/>
  <c r="I66" i="56" l="1"/>
  <c r="E66" i="56"/>
  <c r="A67" i="56"/>
  <c r="H66" i="56"/>
  <c r="F66" i="56"/>
  <c r="G66" i="56" s="1"/>
  <c r="I51" i="55"/>
  <c r="A50" i="55"/>
  <c r="F51" i="55"/>
  <c r="G51" i="55" s="1"/>
  <c r="E51" i="55"/>
  <c r="H51" i="55"/>
  <c r="A68" i="55"/>
  <c r="H67" i="55"/>
  <c r="F67" i="55"/>
  <c r="I67" i="55"/>
  <c r="G67" i="55"/>
  <c r="E67" i="55"/>
  <c r="A50" i="54"/>
  <c r="H49" i="54"/>
  <c r="F49" i="54"/>
  <c r="I49" i="54"/>
  <c r="G49" i="54"/>
  <c r="E49" i="54"/>
  <c r="I48" i="53"/>
  <c r="E48" i="53"/>
  <c r="A49" i="53"/>
  <c r="H48" i="53"/>
  <c r="F48" i="53"/>
  <c r="G48" i="53" s="1"/>
  <c r="H35" i="18"/>
  <c r="I35" i="18"/>
  <c r="E35" i="18"/>
  <c r="A34" i="18"/>
  <c r="G35" i="18"/>
  <c r="H46" i="18"/>
  <c r="G46" i="18"/>
  <c r="I46" i="18"/>
  <c r="E46" i="18"/>
  <c r="I67" i="56" l="1"/>
  <c r="E67" i="56"/>
  <c r="A68" i="56"/>
  <c r="H67" i="56"/>
  <c r="F67" i="56"/>
  <c r="G67" i="56" s="1"/>
  <c r="I50" i="55"/>
  <c r="F50" i="55"/>
  <c r="G50" i="55" s="1"/>
  <c r="E50" i="55"/>
  <c r="H50" i="55"/>
  <c r="A69" i="55"/>
  <c r="H68" i="55"/>
  <c r="F68" i="55"/>
  <c r="I68" i="55"/>
  <c r="G68" i="55"/>
  <c r="E68" i="55"/>
  <c r="A51" i="54"/>
  <c r="H50" i="54"/>
  <c r="F50" i="54"/>
  <c r="I50" i="54"/>
  <c r="G50" i="54"/>
  <c r="E50" i="54"/>
  <c r="I49" i="53"/>
  <c r="E49" i="53"/>
  <c r="A50" i="53"/>
  <c r="H49" i="53"/>
  <c r="F49" i="53"/>
  <c r="G49" i="53" s="1"/>
  <c r="H34" i="18"/>
  <c r="E34" i="18"/>
  <c r="A33" i="18"/>
  <c r="I34" i="18"/>
  <c r="G34" i="18"/>
  <c r="H47" i="18"/>
  <c r="G47" i="18"/>
  <c r="I47" i="18"/>
  <c r="E47" i="18"/>
  <c r="I68" i="56" l="1"/>
  <c r="E68" i="56"/>
  <c r="A69" i="56"/>
  <c r="H68" i="56"/>
  <c r="F68" i="56"/>
  <c r="G68" i="56" s="1"/>
  <c r="A70" i="55"/>
  <c r="H69" i="55"/>
  <c r="F69" i="55"/>
  <c r="I69" i="55"/>
  <c r="G69" i="55"/>
  <c r="E69" i="55"/>
  <c r="A52" i="54"/>
  <c r="H51" i="54"/>
  <c r="F51" i="54"/>
  <c r="I51" i="54"/>
  <c r="G51" i="54"/>
  <c r="E51" i="54"/>
  <c r="I50" i="53"/>
  <c r="E50" i="53"/>
  <c r="A51" i="53"/>
  <c r="H50" i="53"/>
  <c r="F50" i="53"/>
  <c r="G50" i="53" s="1"/>
  <c r="H33" i="18"/>
  <c r="I33" i="18"/>
  <c r="E33" i="18"/>
  <c r="A32" i="18"/>
  <c r="G33" i="18"/>
  <c r="H48" i="18"/>
  <c r="G48" i="18"/>
  <c r="I48" i="18"/>
  <c r="E48" i="18"/>
  <c r="I69" i="56" l="1"/>
  <c r="E69" i="56"/>
  <c r="A70" i="56"/>
  <c r="H69" i="56"/>
  <c r="F69" i="56"/>
  <c r="G69" i="56" s="1"/>
  <c r="A71" i="55"/>
  <c r="H70" i="55"/>
  <c r="F70" i="55"/>
  <c r="I70" i="55"/>
  <c r="G70" i="55"/>
  <c r="E70" i="55"/>
  <c r="A53" i="54"/>
  <c r="H52" i="54"/>
  <c r="F52" i="54"/>
  <c r="I52" i="54"/>
  <c r="G52" i="54"/>
  <c r="E52" i="54"/>
  <c r="I51" i="53"/>
  <c r="E51" i="53"/>
  <c r="A52" i="53"/>
  <c r="H51" i="53"/>
  <c r="F51" i="53"/>
  <c r="G51" i="53" s="1"/>
  <c r="H32" i="18"/>
  <c r="E32" i="18"/>
  <c r="I32" i="18"/>
  <c r="G32" i="18"/>
  <c r="H49" i="18"/>
  <c r="G49" i="18"/>
  <c r="I49" i="18"/>
  <c r="E49" i="18"/>
  <c r="I70" i="56" l="1"/>
  <c r="E70" i="56"/>
  <c r="A71" i="56"/>
  <c r="H70" i="56"/>
  <c r="F70" i="56"/>
  <c r="G70" i="56" s="1"/>
  <c r="A72" i="55"/>
  <c r="H71" i="55"/>
  <c r="F71" i="55"/>
  <c r="I71" i="55"/>
  <c r="G71" i="55"/>
  <c r="E71" i="55"/>
  <c r="A54" i="54"/>
  <c r="H53" i="54"/>
  <c r="F53" i="54"/>
  <c r="I53" i="54"/>
  <c r="G53" i="54"/>
  <c r="E53" i="54"/>
  <c r="I52" i="53"/>
  <c r="E52" i="53"/>
  <c r="A53" i="53"/>
  <c r="H52" i="53"/>
  <c r="F52" i="53"/>
  <c r="G52" i="53" s="1"/>
  <c r="H50" i="18"/>
  <c r="G50" i="18"/>
  <c r="I50" i="18"/>
  <c r="E50" i="18"/>
  <c r="I71" i="56" l="1"/>
  <c r="E71" i="56"/>
  <c r="A72" i="56"/>
  <c r="H71" i="56"/>
  <c r="F71" i="56"/>
  <c r="G71" i="56" s="1"/>
  <c r="I72" i="55"/>
  <c r="A73" i="55"/>
  <c r="H72" i="55"/>
  <c r="F72" i="55"/>
  <c r="G72" i="55" s="1"/>
  <c r="E72" i="55"/>
  <c r="A55" i="54"/>
  <c r="H54" i="54"/>
  <c r="F54" i="54"/>
  <c r="I54" i="54"/>
  <c r="G54" i="54"/>
  <c r="E54" i="54"/>
  <c r="I53" i="53"/>
  <c r="E53" i="53"/>
  <c r="A54" i="53"/>
  <c r="H53" i="53"/>
  <c r="F53" i="53"/>
  <c r="G53" i="53" s="1"/>
  <c r="H51" i="18"/>
  <c r="G51" i="18"/>
  <c r="I51" i="18"/>
  <c r="E51" i="18"/>
  <c r="I72" i="56" l="1"/>
  <c r="A73" i="56"/>
  <c r="H72" i="56"/>
  <c r="E72" i="56"/>
  <c r="F72" i="56"/>
  <c r="G72" i="56" s="1"/>
  <c r="I73" i="55"/>
  <c r="E73" i="55"/>
  <c r="A74" i="55"/>
  <c r="H73" i="55"/>
  <c r="F73" i="55"/>
  <c r="G73" i="55" s="1"/>
  <c r="A56" i="54"/>
  <c r="H55" i="54"/>
  <c r="F55" i="54"/>
  <c r="I55" i="54"/>
  <c r="G55" i="54"/>
  <c r="E55" i="54"/>
  <c r="I54" i="53"/>
  <c r="A55" i="53"/>
  <c r="H54" i="53"/>
  <c r="F54" i="53"/>
  <c r="G54" i="53" s="1"/>
  <c r="E54" i="53"/>
  <c r="H52" i="18"/>
  <c r="G52" i="18"/>
  <c r="I52" i="18"/>
  <c r="E52" i="18"/>
  <c r="I73" i="56" l="1"/>
  <c r="E73" i="56"/>
  <c r="A74" i="56"/>
  <c r="H73" i="56"/>
  <c r="F73" i="56"/>
  <c r="G73" i="56" s="1"/>
  <c r="I74" i="55"/>
  <c r="E74" i="55"/>
  <c r="A75" i="55"/>
  <c r="H74" i="55"/>
  <c r="F74" i="55"/>
  <c r="G74" i="55" s="1"/>
  <c r="A57" i="54"/>
  <c r="I56" i="54"/>
  <c r="H56" i="54"/>
  <c r="F56" i="54"/>
  <c r="G56" i="54" s="1"/>
  <c r="E56" i="54"/>
  <c r="I55" i="53"/>
  <c r="E55" i="53"/>
  <c r="A56" i="53"/>
  <c r="H55" i="53"/>
  <c r="F55" i="53"/>
  <c r="G55" i="53" s="1"/>
  <c r="H53" i="18"/>
  <c r="G53" i="18"/>
  <c r="I53" i="18"/>
  <c r="E53" i="18"/>
  <c r="I74" i="56" l="1"/>
  <c r="E74" i="56"/>
  <c r="A75" i="56"/>
  <c r="H74" i="56"/>
  <c r="F74" i="56"/>
  <c r="G74" i="56" s="1"/>
  <c r="I75" i="55"/>
  <c r="E75" i="55"/>
  <c r="A76" i="55"/>
  <c r="H75" i="55"/>
  <c r="F75" i="55"/>
  <c r="G75" i="55" s="1"/>
  <c r="A58" i="54"/>
  <c r="H57" i="54"/>
  <c r="F57" i="54"/>
  <c r="I57" i="54"/>
  <c r="G57" i="54"/>
  <c r="E57" i="54"/>
  <c r="I56" i="53"/>
  <c r="E56" i="53"/>
  <c r="A57" i="53"/>
  <c r="H56" i="53"/>
  <c r="F56" i="53"/>
  <c r="G56" i="53" s="1"/>
  <c r="H54" i="18"/>
  <c r="I54" i="18"/>
  <c r="G54" i="18"/>
  <c r="E54" i="18"/>
  <c r="I75" i="56" l="1"/>
  <c r="E75" i="56"/>
  <c r="A76" i="56"/>
  <c r="H75" i="56"/>
  <c r="F75" i="56"/>
  <c r="G75" i="56" s="1"/>
  <c r="I76" i="55"/>
  <c r="E76" i="55"/>
  <c r="A77" i="55"/>
  <c r="H76" i="55"/>
  <c r="F76" i="55"/>
  <c r="G76" i="55" s="1"/>
  <c r="A59" i="54"/>
  <c r="H58" i="54"/>
  <c r="F58" i="54"/>
  <c r="I58" i="54"/>
  <c r="G58" i="54"/>
  <c r="E58" i="54"/>
  <c r="I57" i="53"/>
  <c r="E57" i="53"/>
  <c r="A58" i="53"/>
  <c r="H57" i="53"/>
  <c r="F57" i="53"/>
  <c r="G57" i="53" s="1"/>
  <c r="H55" i="18"/>
  <c r="G55" i="18"/>
  <c r="I55" i="18"/>
  <c r="E55" i="18"/>
  <c r="I76" i="56" l="1"/>
  <c r="E76" i="56"/>
  <c r="A77" i="56"/>
  <c r="H76" i="56"/>
  <c r="F76" i="56"/>
  <c r="G76" i="56" s="1"/>
  <c r="I77" i="55"/>
  <c r="E77" i="55"/>
  <c r="A78" i="55"/>
  <c r="H77" i="55"/>
  <c r="F77" i="55"/>
  <c r="G77" i="55" s="1"/>
  <c r="A60" i="54"/>
  <c r="H59" i="54"/>
  <c r="F59" i="54"/>
  <c r="I59" i="54"/>
  <c r="G59" i="54"/>
  <c r="E59" i="54"/>
  <c r="I58" i="53"/>
  <c r="E58" i="53"/>
  <c r="A59" i="53"/>
  <c r="H58" i="53"/>
  <c r="F58" i="53"/>
  <c r="G58" i="53" s="1"/>
  <c r="H56" i="18"/>
  <c r="G56" i="18"/>
  <c r="I56" i="18"/>
  <c r="E56" i="18"/>
  <c r="I77" i="56" l="1"/>
  <c r="E77" i="56"/>
  <c r="A78" i="56"/>
  <c r="H77" i="56"/>
  <c r="F77" i="56"/>
  <c r="G77" i="56" s="1"/>
  <c r="I78" i="55"/>
  <c r="E78" i="55"/>
  <c r="A79" i="55"/>
  <c r="H78" i="55"/>
  <c r="F78" i="55"/>
  <c r="G78" i="55" s="1"/>
  <c r="A61" i="54"/>
  <c r="H60" i="54"/>
  <c r="F60" i="54"/>
  <c r="I60" i="54"/>
  <c r="G60" i="54"/>
  <c r="E60" i="54"/>
  <c r="I59" i="53"/>
  <c r="E59" i="53"/>
  <c r="A60" i="53"/>
  <c r="H59" i="53"/>
  <c r="F59" i="53"/>
  <c r="G59" i="53" s="1"/>
  <c r="H57" i="18"/>
  <c r="I57" i="18"/>
  <c r="G57" i="18"/>
  <c r="E57" i="18"/>
  <c r="I78" i="56" l="1"/>
  <c r="E78" i="56"/>
  <c r="A79" i="56"/>
  <c r="H78" i="56"/>
  <c r="F78" i="56"/>
  <c r="G78" i="56" s="1"/>
  <c r="I79" i="55"/>
  <c r="E79" i="55"/>
  <c r="A80" i="55"/>
  <c r="H79" i="55"/>
  <c r="F79" i="55"/>
  <c r="G79" i="55" s="1"/>
  <c r="A62" i="54"/>
  <c r="H61" i="54"/>
  <c r="F61" i="54"/>
  <c r="I61" i="54"/>
  <c r="G61" i="54"/>
  <c r="E61" i="54"/>
  <c r="I60" i="53"/>
  <c r="E60" i="53"/>
  <c r="A61" i="53"/>
  <c r="H60" i="53"/>
  <c r="F60" i="53"/>
  <c r="G60" i="53" s="1"/>
  <c r="H58" i="18"/>
  <c r="G58" i="18"/>
  <c r="I58" i="18"/>
  <c r="E58" i="18"/>
  <c r="I79" i="56" l="1"/>
  <c r="E79" i="56"/>
  <c r="A80" i="56"/>
  <c r="H79" i="56"/>
  <c r="F79" i="56"/>
  <c r="G79" i="56" s="1"/>
  <c r="I80" i="55"/>
  <c r="E80" i="55"/>
  <c r="A81" i="55"/>
  <c r="H80" i="55"/>
  <c r="F80" i="55"/>
  <c r="G80" i="55" s="1"/>
  <c r="A63" i="54"/>
  <c r="H62" i="54"/>
  <c r="F62" i="54"/>
  <c r="I62" i="54"/>
  <c r="G62" i="54"/>
  <c r="E62" i="54"/>
  <c r="I61" i="53"/>
  <c r="E61" i="53"/>
  <c r="A62" i="53"/>
  <c r="H61" i="53"/>
  <c r="F61" i="53"/>
  <c r="G61" i="53" s="1"/>
  <c r="H59" i="18"/>
  <c r="G59" i="18"/>
  <c r="I59" i="18"/>
  <c r="E59" i="18"/>
  <c r="I80" i="56" l="1"/>
  <c r="E80" i="56"/>
  <c r="A81" i="56"/>
  <c r="H80" i="56"/>
  <c r="F80" i="56"/>
  <c r="G80" i="56" s="1"/>
  <c r="I81" i="55"/>
  <c r="E81" i="55"/>
  <c r="A82" i="55"/>
  <c r="H81" i="55"/>
  <c r="F81" i="55"/>
  <c r="G81" i="55" s="1"/>
  <c r="A64" i="54"/>
  <c r="H63" i="54"/>
  <c r="F63" i="54"/>
  <c r="I63" i="54"/>
  <c r="G63" i="54"/>
  <c r="E63" i="54"/>
  <c r="I62" i="53"/>
  <c r="E62" i="53"/>
  <c r="A63" i="53"/>
  <c r="H62" i="53"/>
  <c r="F62" i="53"/>
  <c r="G62" i="53" s="1"/>
  <c r="H60" i="18"/>
  <c r="G60" i="18"/>
  <c r="I60" i="18"/>
  <c r="E60" i="18"/>
  <c r="I81" i="56" l="1"/>
  <c r="E81" i="56"/>
  <c r="A82" i="56"/>
  <c r="H81" i="56"/>
  <c r="F81" i="56"/>
  <c r="G81" i="56" s="1"/>
  <c r="I82" i="55"/>
  <c r="E82" i="55"/>
  <c r="A83" i="55"/>
  <c r="H82" i="55"/>
  <c r="F82" i="55"/>
  <c r="G82" i="55" s="1"/>
  <c r="A65" i="54"/>
  <c r="H64" i="54"/>
  <c r="F64" i="54"/>
  <c r="I64" i="54"/>
  <c r="G64" i="54"/>
  <c r="E64" i="54"/>
  <c r="I63" i="53"/>
  <c r="E63" i="53"/>
  <c r="A64" i="53"/>
  <c r="H63" i="53"/>
  <c r="F63" i="53"/>
  <c r="G63" i="53" s="1"/>
  <c r="H61" i="18"/>
  <c r="G61" i="18"/>
  <c r="I61" i="18"/>
  <c r="E61" i="18"/>
  <c r="I82" i="56" l="1"/>
  <c r="E82" i="56"/>
  <c r="A83" i="56"/>
  <c r="H82" i="56"/>
  <c r="F82" i="56"/>
  <c r="G82" i="56" s="1"/>
  <c r="I83" i="55"/>
  <c r="E83" i="55"/>
  <c r="A84" i="55"/>
  <c r="H83" i="55"/>
  <c r="F83" i="55"/>
  <c r="G83" i="55" s="1"/>
  <c r="A66" i="54"/>
  <c r="H65" i="54"/>
  <c r="F65" i="54"/>
  <c r="I65" i="54"/>
  <c r="G65" i="54"/>
  <c r="E65" i="54"/>
  <c r="I64" i="53"/>
  <c r="E64" i="53"/>
  <c r="A65" i="53"/>
  <c r="H64" i="53"/>
  <c r="F64" i="53"/>
  <c r="G64" i="53" s="1"/>
  <c r="H62" i="18"/>
  <c r="G62" i="18"/>
  <c r="I62" i="18"/>
  <c r="E62" i="18"/>
  <c r="I83" i="56" l="1"/>
  <c r="E83" i="56"/>
  <c r="A84" i="56"/>
  <c r="H83" i="56"/>
  <c r="F83" i="56"/>
  <c r="G83" i="56" s="1"/>
  <c r="I84" i="55"/>
  <c r="E84" i="55"/>
  <c r="A85" i="55"/>
  <c r="H84" i="55"/>
  <c r="F84" i="55"/>
  <c r="G84" i="55" s="1"/>
  <c r="A67" i="54"/>
  <c r="H66" i="54"/>
  <c r="F66" i="54"/>
  <c r="I66" i="54"/>
  <c r="G66" i="54"/>
  <c r="E66" i="54"/>
  <c r="I65" i="53"/>
  <c r="E65" i="53"/>
  <c r="A66" i="53"/>
  <c r="H65" i="53"/>
  <c r="F65" i="53"/>
  <c r="G65" i="53" s="1"/>
  <c r="H63" i="18"/>
  <c r="G63" i="18"/>
  <c r="I63" i="18"/>
  <c r="E63" i="18"/>
  <c r="I84" i="56" l="1"/>
  <c r="E84" i="56"/>
  <c r="A85" i="56"/>
  <c r="H84" i="56"/>
  <c r="F84" i="56"/>
  <c r="G84" i="56" s="1"/>
  <c r="I85" i="55"/>
  <c r="E85" i="55"/>
  <c r="A86" i="55"/>
  <c r="H85" i="55"/>
  <c r="F85" i="55"/>
  <c r="G85" i="55" s="1"/>
  <c r="A68" i="54"/>
  <c r="H67" i="54"/>
  <c r="F67" i="54"/>
  <c r="I67" i="54"/>
  <c r="G67" i="54"/>
  <c r="E67" i="54"/>
  <c r="I66" i="53"/>
  <c r="E66" i="53"/>
  <c r="A67" i="53"/>
  <c r="H66" i="53"/>
  <c r="F66" i="53"/>
  <c r="G66" i="53" s="1"/>
  <c r="H64" i="18"/>
  <c r="G64" i="18"/>
  <c r="I64" i="18"/>
  <c r="E64" i="18"/>
  <c r="I85" i="56" l="1"/>
  <c r="E85" i="56"/>
  <c r="A86" i="56"/>
  <c r="H85" i="56"/>
  <c r="F85" i="56"/>
  <c r="G85" i="56" s="1"/>
  <c r="I86" i="55"/>
  <c r="E86" i="55"/>
  <c r="A87" i="55"/>
  <c r="H86" i="55"/>
  <c r="F86" i="55"/>
  <c r="G86" i="55" s="1"/>
  <c r="A69" i="54"/>
  <c r="H68" i="54"/>
  <c r="F68" i="54"/>
  <c r="I68" i="54"/>
  <c r="G68" i="54"/>
  <c r="E68" i="54"/>
  <c r="I67" i="53"/>
  <c r="E67" i="53"/>
  <c r="A68" i="53"/>
  <c r="H67" i="53"/>
  <c r="F67" i="53"/>
  <c r="G67" i="53" s="1"/>
  <c r="H65" i="18"/>
  <c r="G65" i="18"/>
  <c r="I65" i="18"/>
  <c r="E65" i="18"/>
  <c r="I86" i="56" l="1"/>
  <c r="E86" i="56"/>
  <c r="A87" i="56"/>
  <c r="H86" i="56"/>
  <c r="F86" i="56"/>
  <c r="G86" i="56" s="1"/>
  <c r="I87" i="55"/>
  <c r="E87" i="55"/>
  <c r="A88" i="55"/>
  <c r="H87" i="55"/>
  <c r="F87" i="55"/>
  <c r="G87" i="55" s="1"/>
  <c r="A70" i="54"/>
  <c r="H69" i="54"/>
  <c r="F69" i="54"/>
  <c r="I69" i="54"/>
  <c r="G69" i="54"/>
  <c r="E69" i="54"/>
  <c r="I68" i="53"/>
  <c r="E68" i="53"/>
  <c r="A69" i="53"/>
  <c r="H68" i="53"/>
  <c r="F68" i="53"/>
  <c r="G68" i="53" s="1"/>
  <c r="H66" i="18"/>
  <c r="G66" i="18"/>
  <c r="I66" i="18"/>
  <c r="E66" i="18"/>
  <c r="I87" i="56" l="1"/>
  <c r="E87" i="56"/>
  <c r="A88" i="56"/>
  <c r="H87" i="56"/>
  <c r="F87" i="56"/>
  <c r="G87" i="56" s="1"/>
  <c r="I88" i="55"/>
  <c r="E88" i="55"/>
  <c r="A89" i="55"/>
  <c r="H88" i="55"/>
  <c r="F88" i="55"/>
  <c r="G88" i="55" s="1"/>
  <c r="A71" i="54"/>
  <c r="H70" i="54"/>
  <c r="F70" i="54"/>
  <c r="I70" i="54"/>
  <c r="G70" i="54"/>
  <c r="E70" i="54"/>
  <c r="I69" i="53"/>
  <c r="E69" i="53"/>
  <c r="A70" i="53"/>
  <c r="H69" i="53"/>
  <c r="F69" i="53"/>
  <c r="G69" i="53" s="1"/>
  <c r="H67" i="18"/>
  <c r="G67" i="18"/>
  <c r="I67" i="18"/>
  <c r="E67" i="18"/>
  <c r="I88" i="56" l="1"/>
  <c r="E88" i="56"/>
  <c r="A89" i="56"/>
  <c r="H88" i="56"/>
  <c r="F88" i="56"/>
  <c r="G88" i="56" s="1"/>
  <c r="I89" i="55"/>
  <c r="E89" i="55"/>
  <c r="A90" i="55"/>
  <c r="H89" i="55"/>
  <c r="F89" i="55"/>
  <c r="G89" i="55" s="1"/>
  <c r="A72" i="54"/>
  <c r="H71" i="54"/>
  <c r="F71" i="54"/>
  <c r="I71" i="54"/>
  <c r="G71" i="54"/>
  <c r="E71" i="54"/>
  <c r="I70" i="53"/>
  <c r="E70" i="53"/>
  <c r="A71" i="53"/>
  <c r="H70" i="53"/>
  <c r="F70" i="53"/>
  <c r="G70" i="53" s="1"/>
  <c r="H68" i="18"/>
  <c r="G68" i="18"/>
  <c r="I68" i="18"/>
  <c r="E68" i="18"/>
  <c r="I89" i="56" l="1"/>
  <c r="E89" i="56"/>
  <c r="A90" i="56"/>
  <c r="H89" i="56"/>
  <c r="F89" i="56"/>
  <c r="G89" i="56" s="1"/>
  <c r="I90" i="55"/>
  <c r="E90" i="55"/>
  <c r="A91" i="55"/>
  <c r="H90" i="55"/>
  <c r="F90" i="55"/>
  <c r="G90" i="55" s="1"/>
  <c r="A73" i="54"/>
  <c r="H72" i="54"/>
  <c r="F72" i="54"/>
  <c r="I72" i="54"/>
  <c r="G72" i="54"/>
  <c r="E72" i="54"/>
  <c r="I71" i="53"/>
  <c r="E71" i="53"/>
  <c r="A72" i="53"/>
  <c r="H71" i="53"/>
  <c r="F71" i="53"/>
  <c r="G71" i="53" s="1"/>
  <c r="H69" i="18"/>
  <c r="G69" i="18"/>
  <c r="I69" i="18"/>
  <c r="E69" i="18"/>
  <c r="I90" i="56" l="1"/>
  <c r="E90" i="56"/>
  <c r="A91" i="56"/>
  <c r="H90" i="56"/>
  <c r="F90" i="56"/>
  <c r="G90" i="56" s="1"/>
  <c r="I91" i="55"/>
  <c r="E91" i="55"/>
  <c r="A92" i="55"/>
  <c r="H91" i="55"/>
  <c r="F91" i="55"/>
  <c r="G91" i="55" s="1"/>
  <c r="A74" i="54"/>
  <c r="H73" i="54"/>
  <c r="F73" i="54"/>
  <c r="I73" i="54"/>
  <c r="G73" i="54"/>
  <c r="E73" i="54"/>
  <c r="I72" i="53"/>
  <c r="E72" i="53"/>
  <c r="A73" i="53"/>
  <c r="H72" i="53"/>
  <c r="F72" i="53"/>
  <c r="G72" i="53" s="1"/>
  <c r="H70" i="18"/>
  <c r="G70" i="18"/>
  <c r="I70" i="18"/>
  <c r="E70" i="18"/>
  <c r="I91" i="56" l="1"/>
  <c r="E91" i="56"/>
  <c r="A92" i="56"/>
  <c r="H91" i="56"/>
  <c r="F91" i="56"/>
  <c r="G91" i="56" s="1"/>
  <c r="I92" i="55"/>
  <c r="E92" i="55"/>
  <c r="A93" i="55"/>
  <c r="H92" i="55"/>
  <c r="F92" i="55"/>
  <c r="G92" i="55" s="1"/>
  <c r="A75" i="54"/>
  <c r="H74" i="54"/>
  <c r="F74" i="54"/>
  <c r="I74" i="54"/>
  <c r="G74" i="54"/>
  <c r="E74" i="54"/>
  <c r="I73" i="53"/>
  <c r="E73" i="53"/>
  <c r="A74" i="53"/>
  <c r="H73" i="53"/>
  <c r="F73" i="53"/>
  <c r="G73" i="53" s="1"/>
  <c r="H71" i="18"/>
  <c r="G71" i="18"/>
  <c r="I71" i="18"/>
  <c r="E71" i="18"/>
  <c r="I92" i="56" l="1"/>
  <c r="E92" i="56"/>
  <c r="A93" i="56"/>
  <c r="H92" i="56"/>
  <c r="F92" i="56"/>
  <c r="G92" i="56" s="1"/>
  <c r="I93" i="55"/>
  <c r="E93" i="55"/>
  <c r="A94" i="55"/>
  <c r="H93" i="55"/>
  <c r="F93" i="55"/>
  <c r="G93" i="55" s="1"/>
  <c r="A76" i="54"/>
  <c r="H75" i="54"/>
  <c r="F75" i="54"/>
  <c r="I75" i="54"/>
  <c r="G75" i="54"/>
  <c r="E75" i="54"/>
  <c r="I74" i="53"/>
  <c r="E74" i="53"/>
  <c r="A75" i="53"/>
  <c r="H74" i="53"/>
  <c r="F74" i="53"/>
  <c r="G74" i="53" s="1"/>
  <c r="H72" i="18"/>
  <c r="G72" i="18"/>
  <c r="I72" i="18"/>
  <c r="E72" i="18"/>
  <c r="I93" i="56" l="1"/>
  <c r="E93" i="56"/>
  <c r="A94" i="56"/>
  <c r="H93" i="56"/>
  <c r="F93" i="56"/>
  <c r="G93" i="56" s="1"/>
  <c r="I94" i="55"/>
  <c r="E94" i="55"/>
  <c r="A95" i="55"/>
  <c r="H94" i="55"/>
  <c r="F94" i="55"/>
  <c r="G94" i="55" s="1"/>
  <c r="A77" i="54"/>
  <c r="H76" i="54"/>
  <c r="F76" i="54"/>
  <c r="I76" i="54"/>
  <c r="G76" i="54"/>
  <c r="E76" i="54"/>
  <c r="I75" i="53"/>
  <c r="E75" i="53"/>
  <c r="A76" i="53"/>
  <c r="H75" i="53"/>
  <c r="F75" i="53"/>
  <c r="G75" i="53" s="1"/>
  <c r="H73" i="18"/>
  <c r="G73" i="18"/>
  <c r="I73" i="18"/>
  <c r="E73" i="18"/>
  <c r="I94" i="56" l="1"/>
  <c r="E94" i="56"/>
  <c r="A95" i="56"/>
  <c r="H94" i="56"/>
  <c r="F94" i="56"/>
  <c r="G94" i="56" s="1"/>
  <c r="I95" i="55"/>
  <c r="E95" i="55"/>
  <c r="A96" i="55"/>
  <c r="H95" i="55"/>
  <c r="F95" i="55"/>
  <c r="G95" i="55" s="1"/>
  <c r="A78" i="54"/>
  <c r="H77" i="54"/>
  <c r="F77" i="54"/>
  <c r="I77" i="54"/>
  <c r="G77" i="54"/>
  <c r="E77" i="54"/>
  <c r="I76" i="53"/>
  <c r="E76" i="53"/>
  <c r="A77" i="53"/>
  <c r="H76" i="53"/>
  <c r="F76" i="53"/>
  <c r="G76" i="53" s="1"/>
  <c r="H74" i="18"/>
  <c r="G74" i="18"/>
  <c r="I74" i="18"/>
  <c r="E74" i="18"/>
  <c r="I95" i="56" l="1"/>
  <c r="E95" i="56"/>
  <c r="A96" i="56"/>
  <c r="H95" i="56"/>
  <c r="F95" i="56"/>
  <c r="G95" i="56" s="1"/>
  <c r="I96" i="55"/>
  <c r="E96" i="55"/>
  <c r="A97" i="55"/>
  <c r="H96" i="55"/>
  <c r="F96" i="55"/>
  <c r="G96" i="55" s="1"/>
  <c r="A79" i="54"/>
  <c r="H78" i="54"/>
  <c r="F78" i="54"/>
  <c r="I78" i="54"/>
  <c r="G78" i="54"/>
  <c r="E78" i="54"/>
  <c r="I77" i="53"/>
  <c r="E77" i="53"/>
  <c r="A78" i="53"/>
  <c r="H77" i="53"/>
  <c r="F77" i="53"/>
  <c r="G77" i="53" s="1"/>
  <c r="H75" i="18"/>
  <c r="G75" i="18"/>
  <c r="I75" i="18"/>
  <c r="E75" i="18"/>
  <c r="I96" i="56" l="1"/>
  <c r="E96" i="56"/>
  <c r="A97" i="56"/>
  <c r="H96" i="56"/>
  <c r="F96" i="56"/>
  <c r="G96" i="56" s="1"/>
  <c r="I97" i="55"/>
  <c r="E97" i="55"/>
  <c r="A98" i="55"/>
  <c r="H97" i="55"/>
  <c r="F97" i="55"/>
  <c r="G97" i="55" s="1"/>
  <c r="A80" i="54"/>
  <c r="H79" i="54"/>
  <c r="F79" i="54"/>
  <c r="I79" i="54"/>
  <c r="G79" i="54"/>
  <c r="E79" i="54"/>
  <c r="I78" i="53"/>
  <c r="E78" i="53"/>
  <c r="A79" i="53"/>
  <c r="H78" i="53"/>
  <c r="F78" i="53"/>
  <c r="G78" i="53" s="1"/>
  <c r="H76" i="18"/>
  <c r="G76" i="18"/>
  <c r="I76" i="18"/>
  <c r="E76" i="18"/>
  <c r="I97" i="56" l="1"/>
  <c r="E97" i="56"/>
  <c r="A98" i="56"/>
  <c r="H97" i="56"/>
  <c r="F97" i="56"/>
  <c r="G97" i="56" s="1"/>
  <c r="I98" i="55"/>
  <c r="E98" i="55"/>
  <c r="A99" i="55"/>
  <c r="H98" i="55"/>
  <c r="F98" i="55"/>
  <c r="G98" i="55" s="1"/>
  <c r="A81" i="54"/>
  <c r="H80" i="54"/>
  <c r="F80" i="54"/>
  <c r="I80" i="54"/>
  <c r="G80" i="54"/>
  <c r="E80" i="54"/>
  <c r="I79" i="53"/>
  <c r="E79" i="53"/>
  <c r="A80" i="53"/>
  <c r="H79" i="53"/>
  <c r="F79" i="53"/>
  <c r="G79" i="53" s="1"/>
  <c r="H77" i="18"/>
  <c r="G77" i="18"/>
  <c r="I77" i="18"/>
  <c r="E77" i="18"/>
  <c r="I98" i="56" l="1"/>
  <c r="E98" i="56"/>
  <c r="A99" i="56"/>
  <c r="H98" i="56"/>
  <c r="F98" i="56"/>
  <c r="G98" i="56" s="1"/>
  <c r="I99" i="55"/>
  <c r="E99" i="55"/>
  <c r="A100" i="55"/>
  <c r="H99" i="55"/>
  <c r="F99" i="55"/>
  <c r="G99" i="55" s="1"/>
  <c r="A82" i="54"/>
  <c r="H81" i="54"/>
  <c r="F81" i="54"/>
  <c r="I81" i="54"/>
  <c r="G81" i="54"/>
  <c r="E81" i="54"/>
  <c r="I80" i="53"/>
  <c r="E80" i="53"/>
  <c r="A81" i="53"/>
  <c r="H80" i="53"/>
  <c r="F80" i="53"/>
  <c r="G80" i="53" s="1"/>
  <c r="H78" i="18"/>
  <c r="G78" i="18"/>
  <c r="I78" i="18"/>
  <c r="E78" i="18"/>
  <c r="I99" i="56" l="1"/>
  <c r="E99" i="56"/>
  <c r="A100" i="56"/>
  <c r="H99" i="56"/>
  <c r="F99" i="56"/>
  <c r="G99" i="56" s="1"/>
  <c r="I100" i="55"/>
  <c r="E100" i="55"/>
  <c r="A101" i="55"/>
  <c r="H100" i="55"/>
  <c r="F100" i="55"/>
  <c r="G100" i="55" s="1"/>
  <c r="A83" i="54"/>
  <c r="H82" i="54"/>
  <c r="F82" i="54"/>
  <c r="I82" i="54"/>
  <c r="G82" i="54"/>
  <c r="E82" i="54"/>
  <c r="I81" i="53"/>
  <c r="E81" i="53"/>
  <c r="A82" i="53"/>
  <c r="H81" i="53"/>
  <c r="F81" i="53"/>
  <c r="G81" i="53" s="1"/>
  <c r="H79" i="18"/>
  <c r="G79" i="18"/>
  <c r="I79" i="18"/>
  <c r="E79" i="18"/>
  <c r="I100" i="56" l="1"/>
  <c r="E100" i="56"/>
  <c r="A101" i="56"/>
  <c r="H100" i="56"/>
  <c r="F100" i="56"/>
  <c r="G100" i="56" s="1"/>
  <c r="I101" i="55"/>
  <c r="E101" i="55"/>
  <c r="A102" i="55"/>
  <c r="H101" i="55"/>
  <c r="F101" i="55"/>
  <c r="G101" i="55" s="1"/>
  <c r="A84" i="54"/>
  <c r="H83" i="54"/>
  <c r="F83" i="54"/>
  <c r="I83" i="54"/>
  <c r="G83" i="54"/>
  <c r="E83" i="54"/>
  <c r="I82" i="53"/>
  <c r="E82" i="53"/>
  <c r="A83" i="53"/>
  <c r="H82" i="53"/>
  <c r="F82" i="53"/>
  <c r="G82" i="53" s="1"/>
  <c r="H80" i="18"/>
  <c r="G80" i="18"/>
  <c r="I80" i="18"/>
  <c r="E80" i="18"/>
  <c r="I101" i="56" l="1"/>
  <c r="E101" i="56"/>
  <c r="A102" i="56"/>
  <c r="H101" i="56"/>
  <c r="F101" i="56"/>
  <c r="G101" i="56" s="1"/>
  <c r="I102" i="55"/>
  <c r="E102" i="55"/>
  <c r="A103" i="55"/>
  <c r="H102" i="55"/>
  <c r="F102" i="55"/>
  <c r="G102" i="55" s="1"/>
  <c r="A85" i="54"/>
  <c r="H84" i="54"/>
  <c r="F84" i="54"/>
  <c r="I84" i="54"/>
  <c r="G84" i="54"/>
  <c r="E84" i="54"/>
  <c r="I83" i="53"/>
  <c r="E83" i="53"/>
  <c r="A84" i="53"/>
  <c r="H83" i="53"/>
  <c r="F83" i="53"/>
  <c r="G83" i="53" s="1"/>
  <c r="H81" i="18"/>
  <c r="G81" i="18"/>
  <c r="I81" i="18"/>
  <c r="E81" i="18"/>
  <c r="I102" i="56" l="1"/>
  <c r="E102" i="56"/>
  <c r="A103" i="56"/>
  <c r="H102" i="56"/>
  <c r="F102" i="56"/>
  <c r="G102" i="56" s="1"/>
  <c r="I103" i="55"/>
  <c r="E103" i="55"/>
  <c r="A104" i="55"/>
  <c r="H103" i="55"/>
  <c r="F103" i="55"/>
  <c r="G103" i="55" s="1"/>
  <c r="A86" i="54"/>
  <c r="H85" i="54"/>
  <c r="F85" i="54"/>
  <c r="I85" i="54"/>
  <c r="G85" i="54"/>
  <c r="E85" i="54"/>
  <c r="I84" i="53"/>
  <c r="E84" i="53"/>
  <c r="A85" i="53"/>
  <c r="H84" i="53"/>
  <c r="F84" i="53"/>
  <c r="G84" i="53" s="1"/>
  <c r="H82" i="18"/>
  <c r="G82" i="18"/>
  <c r="I82" i="18"/>
  <c r="E82" i="18"/>
  <c r="I103" i="56" l="1"/>
  <c r="E103" i="56"/>
  <c r="A104" i="56"/>
  <c r="H103" i="56"/>
  <c r="F103" i="56"/>
  <c r="G103" i="56" s="1"/>
  <c r="I104" i="55"/>
  <c r="E104" i="55"/>
  <c r="A105" i="55"/>
  <c r="H104" i="55"/>
  <c r="F104" i="55"/>
  <c r="G104" i="55" s="1"/>
  <c r="A87" i="54"/>
  <c r="H86" i="54"/>
  <c r="F86" i="54"/>
  <c r="I86" i="54"/>
  <c r="G86" i="54"/>
  <c r="E86" i="54"/>
  <c r="I85" i="53"/>
  <c r="E85" i="53"/>
  <c r="A86" i="53"/>
  <c r="H85" i="53"/>
  <c r="F85" i="53"/>
  <c r="G85" i="53" s="1"/>
  <c r="H83" i="18"/>
  <c r="G83" i="18"/>
  <c r="I83" i="18"/>
  <c r="E83" i="18"/>
  <c r="I104" i="56" l="1"/>
  <c r="E104" i="56"/>
  <c r="A105" i="56"/>
  <c r="H104" i="56"/>
  <c r="F104" i="56"/>
  <c r="G104" i="56" s="1"/>
  <c r="I105" i="55"/>
  <c r="E105" i="55"/>
  <c r="A106" i="55"/>
  <c r="H105" i="55"/>
  <c r="F105" i="55"/>
  <c r="G105" i="55" s="1"/>
  <c r="A88" i="54"/>
  <c r="H87" i="54"/>
  <c r="F87" i="54"/>
  <c r="I87" i="54"/>
  <c r="G87" i="54"/>
  <c r="E87" i="54"/>
  <c r="I86" i="53"/>
  <c r="E86" i="53"/>
  <c r="A87" i="53"/>
  <c r="H86" i="53"/>
  <c r="F86" i="53"/>
  <c r="G86" i="53" s="1"/>
  <c r="H84" i="18"/>
  <c r="G84" i="18"/>
  <c r="I84" i="18"/>
  <c r="E84" i="18"/>
  <c r="I105" i="56" l="1"/>
  <c r="E105" i="56"/>
  <c r="A106" i="56"/>
  <c r="H105" i="56"/>
  <c r="F105" i="56"/>
  <c r="G105" i="56" s="1"/>
  <c r="I106" i="55"/>
  <c r="E106" i="55"/>
  <c r="A107" i="55"/>
  <c r="H106" i="55"/>
  <c r="F106" i="55"/>
  <c r="G106" i="55" s="1"/>
  <c r="A89" i="54"/>
  <c r="H88" i="54"/>
  <c r="F88" i="54"/>
  <c r="I88" i="54"/>
  <c r="G88" i="54"/>
  <c r="E88" i="54"/>
  <c r="I87" i="53"/>
  <c r="E87" i="53"/>
  <c r="A88" i="53"/>
  <c r="H87" i="53"/>
  <c r="F87" i="53"/>
  <c r="G87" i="53" s="1"/>
  <c r="H85" i="18"/>
  <c r="G85" i="18"/>
  <c r="I85" i="18"/>
  <c r="E85" i="18"/>
  <c r="I106" i="56" l="1"/>
  <c r="E106" i="56"/>
  <c r="A107" i="56"/>
  <c r="H106" i="56"/>
  <c r="F106" i="56"/>
  <c r="G106" i="56" s="1"/>
  <c r="I107" i="55"/>
  <c r="E107" i="55"/>
  <c r="A108" i="55"/>
  <c r="H107" i="55"/>
  <c r="F107" i="55"/>
  <c r="G107" i="55" s="1"/>
  <c r="A90" i="54"/>
  <c r="H89" i="54"/>
  <c r="F89" i="54"/>
  <c r="I89" i="54"/>
  <c r="G89" i="54"/>
  <c r="E89" i="54"/>
  <c r="I88" i="53"/>
  <c r="E88" i="53"/>
  <c r="A89" i="53"/>
  <c r="H88" i="53"/>
  <c r="F88" i="53"/>
  <c r="G88" i="53" s="1"/>
  <c r="H86" i="18"/>
  <c r="G86" i="18"/>
  <c r="I86" i="18"/>
  <c r="E86" i="18"/>
  <c r="I107" i="56" l="1"/>
  <c r="E107" i="56"/>
  <c r="A108" i="56"/>
  <c r="H107" i="56"/>
  <c r="F107" i="56"/>
  <c r="G107" i="56" s="1"/>
  <c r="I108" i="55"/>
  <c r="E108" i="55"/>
  <c r="A109" i="55"/>
  <c r="H108" i="55"/>
  <c r="F108" i="55"/>
  <c r="G108" i="55" s="1"/>
  <c r="A91" i="54"/>
  <c r="H90" i="54"/>
  <c r="F90" i="54"/>
  <c r="I90" i="54"/>
  <c r="G90" i="54"/>
  <c r="E90" i="54"/>
  <c r="I89" i="53"/>
  <c r="E89" i="53"/>
  <c r="A90" i="53"/>
  <c r="H89" i="53"/>
  <c r="F89" i="53"/>
  <c r="G89" i="53" s="1"/>
  <c r="H87" i="18"/>
  <c r="G87" i="18"/>
  <c r="I87" i="18"/>
  <c r="E87" i="18"/>
  <c r="I108" i="56" l="1"/>
  <c r="E108" i="56"/>
  <c r="A109" i="56"/>
  <c r="H108" i="56"/>
  <c r="F108" i="56"/>
  <c r="G108" i="56" s="1"/>
  <c r="I109" i="55"/>
  <c r="E109" i="55"/>
  <c r="A110" i="55"/>
  <c r="H109" i="55"/>
  <c r="F109" i="55"/>
  <c r="G109" i="55" s="1"/>
  <c r="A92" i="54"/>
  <c r="H91" i="54"/>
  <c r="F91" i="54"/>
  <c r="I91" i="54"/>
  <c r="G91" i="54"/>
  <c r="E91" i="54"/>
  <c r="I90" i="53"/>
  <c r="E90" i="53"/>
  <c r="A91" i="53"/>
  <c r="H90" i="53"/>
  <c r="F90" i="53"/>
  <c r="G90" i="53" s="1"/>
  <c r="H88" i="18"/>
  <c r="G88" i="18"/>
  <c r="I88" i="18"/>
  <c r="E88" i="18"/>
  <c r="I109" i="56" l="1"/>
  <c r="E109" i="56"/>
  <c r="A110" i="56"/>
  <c r="H109" i="56"/>
  <c r="F109" i="56"/>
  <c r="G109" i="56" s="1"/>
  <c r="I110" i="55"/>
  <c r="E110" i="55"/>
  <c r="A111" i="55"/>
  <c r="H110" i="55"/>
  <c r="F110" i="55"/>
  <c r="G110" i="55" s="1"/>
  <c r="A93" i="54"/>
  <c r="H92" i="54"/>
  <c r="F92" i="54"/>
  <c r="I92" i="54"/>
  <c r="G92" i="54"/>
  <c r="E92" i="54"/>
  <c r="I91" i="53"/>
  <c r="E91" i="53"/>
  <c r="A92" i="53"/>
  <c r="H91" i="53"/>
  <c r="F91" i="53"/>
  <c r="G91" i="53" s="1"/>
  <c r="H89" i="18"/>
  <c r="G89" i="18"/>
  <c r="I89" i="18"/>
  <c r="E89" i="18"/>
  <c r="I110" i="56" l="1"/>
  <c r="E110" i="56"/>
  <c r="A111" i="56"/>
  <c r="H110" i="56"/>
  <c r="F110" i="56"/>
  <c r="G110" i="56" s="1"/>
  <c r="I111" i="55"/>
  <c r="E111" i="55"/>
  <c r="A112" i="55"/>
  <c r="H111" i="55"/>
  <c r="F111" i="55"/>
  <c r="G111" i="55" s="1"/>
  <c r="A94" i="54"/>
  <c r="H93" i="54"/>
  <c r="F93" i="54"/>
  <c r="I93" i="54"/>
  <c r="G93" i="54"/>
  <c r="E93" i="54"/>
  <c r="I92" i="53"/>
  <c r="E92" i="53"/>
  <c r="A93" i="53"/>
  <c r="H92" i="53"/>
  <c r="F92" i="53"/>
  <c r="G92" i="53" s="1"/>
  <c r="H90" i="18"/>
  <c r="G90" i="18"/>
  <c r="I90" i="18"/>
  <c r="E90" i="18"/>
  <c r="I111" i="56" l="1"/>
  <c r="E111" i="56"/>
  <c r="A112" i="56"/>
  <c r="H111" i="56"/>
  <c r="F111" i="56"/>
  <c r="G111" i="56" s="1"/>
  <c r="I112" i="55"/>
  <c r="E112" i="55"/>
  <c r="A113" i="55"/>
  <c r="H112" i="55"/>
  <c r="F112" i="55"/>
  <c r="G112" i="55" s="1"/>
  <c r="A95" i="54"/>
  <c r="H94" i="54"/>
  <c r="F94" i="54"/>
  <c r="I94" i="54"/>
  <c r="G94" i="54"/>
  <c r="E94" i="54"/>
  <c r="I93" i="53"/>
  <c r="E93" i="53"/>
  <c r="A94" i="53"/>
  <c r="H93" i="53"/>
  <c r="F93" i="53"/>
  <c r="G93" i="53" s="1"/>
  <c r="H91" i="18"/>
  <c r="G91" i="18"/>
  <c r="I91" i="18"/>
  <c r="E91" i="18"/>
  <c r="I112" i="56" l="1"/>
  <c r="E112" i="56"/>
  <c r="A113" i="56"/>
  <c r="H112" i="56"/>
  <c r="F112" i="56"/>
  <c r="G112" i="56" s="1"/>
  <c r="I113" i="55"/>
  <c r="E113" i="55"/>
  <c r="A114" i="55"/>
  <c r="H113" i="55"/>
  <c r="F113" i="55"/>
  <c r="G113" i="55" s="1"/>
  <c r="A96" i="54"/>
  <c r="H95" i="54"/>
  <c r="F95" i="54"/>
  <c r="I95" i="54"/>
  <c r="G95" i="54"/>
  <c r="E95" i="54"/>
  <c r="I94" i="53"/>
  <c r="E94" i="53"/>
  <c r="A95" i="53"/>
  <c r="H94" i="53"/>
  <c r="F94" i="53"/>
  <c r="G94" i="53" s="1"/>
  <c r="H92" i="18"/>
  <c r="G92" i="18"/>
  <c r="I92" i="18"/>
  <c r="E92" i="18"/>
  <c r="I113" i="56" l="1"/>
  <c r="E113" i="56"/>
  <c r="A114" i="56"/>
  <c r="H113" i="56"/>
  <c r="F113" i="56"/>
  <c r="G113" i="56" s="1"/>
  <c r="I114" i="55"/>
  <c r="E114" i="55"/>
  <c r="A115" i="55"/>
  <c r="H114" i="55"/>
  <c r="F114" i="55"/>
  <c r="G114" i="55" s="1"/>
  <c r="A97" i="54"/>
  <c r="H96" i="54"/>
  <c r="F96" i="54"/>
  <c r="I96" i="54"/>
  <c r="G96" i="54"/>
  <c r="E96" i="54"/>
  <c r="I95" i="53"/>
  <c r="E95" i="53"/>
  <c r="A96" i="53"/>
  <c r="H95" i="53"/>
  <c r="F95" i="53"/>
  <c r="G95" i="53" s="1"/>
  <c r="H93" i="18"/>
  <c r="G93" i="18"/>
  <c r="I93" i="18"/>
  <c r="E93" i="18"/>
  <c r="I114" i="56" l="1"/>
  <c r="E114" i="56"/>
  <c r="A115" i="56"/>
  <c r="H114" i="56"/>
  <c r="F114" i="56"/>
  <c r="G114" i="56" s="1"/>
  <c r="I115" i="55"/>
  <c r="E115" i="55"/>
  <c r="A116" i="55"/>
  <c r="H115" i="55"/>
  <c r="F115" i="55"/>
  <c r="G115" i="55" s="1"/>
  <c r="A98" i="54"/>
  <c r="H97" i="54"/>
  <c r="F97" i="54"/>
  <c r="I97" i="54"/>
  <c r="G97" i="54"/>
  <c r="E97" i="54"/>
  <c r="I96" i="53"/>
  <c r="E96" i="53"/>
  <c r="A97" i="53"/>
  <c r="H96" i="53"/>
  <c r="F96" i="53"/>
  <c r="G96" i="53" s="1"/>
  <c r="H94" i="18"/>
  <c r="G94" i="18"/>
  <c r="I94" i="18"/>
  <c r="E94" i="18"/>
  <c r="I115" i="56" l="1"/>
  <c r="E115" i="56"/>
  <c r="A116" i="56"/>
  <c r="H115" i="56"/>
  <c r="F115" i="56"/>
  <c r="G115" i="56" s="1"/>
  <c r="I116" i="55"/>
  <c r="E116" i="55"/>
  <c r="A117" i="55"/>
  <c r="H116" i="55"/>
  <c r="F116" i="55"/>
  <c r="G116" i="55" s="1"/>
  <c r="A99" i="54"/>
  <c r="H98" i="54"/>
  <c r="F98" i="54"/>
  <c r="I98" i="54"/>
  <c r="G98" i="54"/>
  <c r="E98" i="54"/>
  <c r="I97" i="53"/>
  <c r="E97" i="53"/>
  <c r="A98" i="53"/>
  <c r="H97" i="53"/>
  <c r="F97" i="53"/>
  <c r="G97" i="53" s="1"/>
  <c r="H95" i="18"/>
  <c r="G95" i="18"/>
  <c r="I95" i="18"/>
  <c r="E95" i="18"/>
  <c r="I116" i="56" l="1"/>
  <c r="E116" i="56"/>
  <c r="A117" i="56"/>
  <c r="H116" i="56"/>
  <c r="F116" i="56"/>
  <c r="G116" i="56" s="1"/>
  <c r="I117" i="55"/>
  <c r="E117" i="55"/>
  <c r="A118" i="55"/>
  <c r="H117" i="55"/>
  <c r="F117" i="55"/>
  <c r="G117" i="55" s="1"/>
  <c r="A100" i="54"/>
  <c r="H99" i="54"/>
  <c r="F99" i="54"/>
  <c r="I99" i="54"/>
  <c r="G99" i="54"/>
  <c r="E99" i="54"/>
  <c r="I98" i="53"/>
  <c r="E98" i="53"/>
  <c r="A99" i="53"/>
  <c r="H98" i="53"/>
  <c r="F98" i="53"/>
  <c r="G98" i="53" s="1"/>
  <c r="H96" i="18"/>
  <c r="G96" i="18"/>
  <c r="I96" i="18"/>
  <c r="E96" i="18"/>
  <c r="I117" i="56" l="1"/>
  <c r="E117" i="56"/>
  <c r="A118" i="56"/>
  <c r="H117" i="56"/>
  <c r="F117" i="56"/>
  <c r="G117" i="56" s="1"/>
  <c r="I118" i="55"/>
  <c r="E118" i="55"/>
  <c r="A119" i="55"/>
  <c r="H118" i="55"/>
  <c r="F118" i="55"/>
  <c r="G118" i="55" s="1"/>
  <c r="A101" i="54"/>
  <c r="H100" i="54"/>
  <c r="F100" i="54"/>
  <c r="I100" i="54"/>
  <c r="G100" i="54"/>
  <c r="E100" i="54"/>
  <c r="I99" i="53"/>
  <c r="E99" i="53"/>
  <c r="A100" i="53"/>
  <c r="H99" i="53"/>
  <c r="F99" i="53"/>
  <c r="G99" i="53" s="1"/>
  <c r="H97" i="18"/>
  <c r="G97" i="18"/>
  <c r="I97" i="18"/>
  <c r="E97" i="18"/>
  <c r="I118" i="56" l="1"/>
  <c r="E118" i="56"/>
  <c r="A119" i="56"/>
  <c r="H118" i="56"/>
  <c r="F118" i="56"/>
  <c r="G118" i="56" s="1"/>
  <c r="I119" i="55"/>
  <c r="E119" i="55"/>
  <c r="A120" i="55"/>
  <c r="H119" i="55"/>
  <c r="F119" i="55"/>
  <c r="G119" i="55" s="1"/>
  <c r="A102" i="54"/>
  <c r="H101" i="54"/>
  <c r="F101" i="54"/>
  <c r="I101" i="54"/>
  <c r="G101" i="54"/>
  <c r="E101" i="54"/>
  <c r="I100" i="53"/>
  <c r="E100" i="53"/>
  <c r="A101" i="53"/>
  <c r="H100" i="53"/>
  <c r="F100" i="53"/>
  <c r="G100" i="53" s="1"/>
  <c r="H98" i="18"/>
  <c r="G98" i="18"/>
  <c r="I98" i="18"/>
  <c r="E98" i="18"/>
  <c r="I119" i="56" l="1"/>
  <c r="E119" i="56"/>
  <c r="A120" i="56"/>
  <c r="H119" i="56"/>
  <c r="F119" i="56"/>
  <c r="G119" i="56" s="1"/>
  <c r="I120" i="55"/>
  <c r="E120" i="55"/>
  <c r="A121" i="55"/>
  <c r="H120" i="55"/>
  <c r="F120" i="55"/>
  <c r="G120" i="55" s="1"/>
  <c r="A103" i="54"/>
  <c r="H102" i="54"/>
  <c r="F102" i="54"/>
  <c r="I102" i="54"/>
  <c r="G102" i="54"/>
  <c r="E102" i="54"/>
  <c r="I101" i="53"/>
  <c r="E101" i="53"/>
  <c r="A102" i="53"/>
  <c r="H101" i="53"/>
  <c r="F101" i="53"/>
  <c r="G101" i="53" s="1"/>
  <c r="H99" i="18"/>
  <c r="G99" i="18"/>
  <c r="I99" i="18"/>
  <c r="E99" i="18"/>
  <c r="I120" i="56" l="1"/>
  <c r="E120" i="56"/>
  <c r="A121" i="56"/>
  <c r="H120" i="56"/>
  <c r="F120" i="56"/>
  <c r="G120" i="56" s="1"/>
  <c r="I121" i="55"/>
  <c r="E121" i="55"/>
  <c r="A122" i="55"/>
  <c r="H121" i="55"/>
  <c r="F121" i="55"/>
  <c r="G121" i="55" s="1"/>
  <c r="A104" i="54"/>
  <c r="H103" i="54"/>
  <c r="F103" i="54"/>
  <c r="I103" i="54"/>
  <c r="G103" i="54"/>
  <c r="E103" i="54"/>
  <c r="I102" i="53"/>
  <c r="E102" i="53"/>
  <c r="A103" i="53"/>
  <c r="H102" i="53"/>
  <c r="F102" i="53"/>
  <c r="G102" i="53" s="1"/>
  <c r="H100" i="18"/>
  <c r="G100" i="18"/>
  <c r="I100" i="18"/>
  <c r="E100" i="18"/>
  <c r="I121" i="56" l="1"/>
  <c r="E121" i="56"/>
  <c r="A122" i="56"/>
  <c r="H121" i="56"/>
  <c r="F121" i="56"/>
  <c r="G121" i="56" s="1"/>
  <c r="I122" i="55"/>
  <c r="E122" i="55"/>
  <c r="A123" i="55"/>
  <c r="H122" i="55"/>
  <c r="F122" i="55"/>
  <c r="G122" i="55" s="1"/>
  <c r="A105" i="54"/>
  <c r="H104" i="54"/>
  <c r="F104" i="54"/>
  <c r="I104" i="54"/>
  <c r="G104" i="54"/>
  <c r="E104" i="54"/>
  <c r="I103" i="53"/>
  <c r="E103" i="53"/>
  <c r="A104" i="53"/>
  <c r="H103" i="53"/>
  <c r="F103" i="53"/>
  <c r="G103" i="53" s="1"/>
  <c r="H101" i="18"/>
  <c r="G101" i="18"/>
  <c r="I101" i="18"/>
  <c r="E101" i="18"/>
  <c r="I122" i="56" l="1"/>
  <c r="E122" i="56"/>
  <c r="A123" i="56"/>
  <c r="H122" i="56"/>
  <c r="F122" i="56"/>
  <c r="G122" i="56" s="1"/>
  <c r="I123" i="55"/>
  <c r="E123" i="55"/>
  <c r="A124" i="55"/>
  <c r="H123" i="55"/>
  <c r="F123" i="55"/>
  <c r="G123" i="55" s="1"/>
  <c r="A106" i="54"/>
  <c r="H105" i="54"/>
  <c r="F105" i="54"/>
  <c r="I105" i="54"/>
  <c r="G105" i="54"/>
  <c r="E105" i="54"/>
  <c r="I104" i="53"/>
  <c r="E104" i="53"/>
  <c r="A105" i="53"/>
  <c r="H104" i="53"/>
  <c r="F104" i="53"/>
  <c r="G104" i="53" s="1"/>
  <c r="H102" i="18"/>
  <c r="G102" i="18"/>
  <c r="I102" i="18"/>
  <c r="E102" i="18"/>
  <c r="I123" i="56" l="1"/>
  <c r="E123" i="56"/>
  <c r="A124" i="56"/>
  <c r="H123" i="56"/>
  <c r="F123" i="56"/>
  <c r="G123" i="56" s="1"/>
  <c r="I124" i="55"/>
  <c r="E124" i="55"/>
  <c r="A125" i="55"/>
  <c r="H124" i="55"/>
  <c r="F124" i="55"/>
  <c r="G124" i="55" s="1"/>
  <c r="A107" i="54"/>
  <c r="H106" i="54"/>
  <c r="F106" i="54"/>
  <c r="I106" i="54"/>
  <c r="G106" i="54"/>
  <c r="E106" i="54"/>
  <c r="I105" i="53"/>
  <c r="E105" i="53"/>
  <c r="A106" i="53"/>
  <c r="H105" i="53"/>
  <c r="F105" i="53"/>
  <c r="G105" i="53" s="1"/>
  <c r="H103" i="18"/>
  <c r="G103" i="18"/>
  <c r="I103" i="18"/>
  <c r="E103" i="18"/>
  <c r="I124" i="56" l="1"/>
  <c r="E124" i="56"/>
  <c r="A125" i="56"/>
  <c r="H124" i="56"/>
  <c r="F124" i="56"/>
  <c r="G124" i="56" s="1"/>
  <c r="I125" i="55"/>
  <c r="E125" i="55"/>
  <c r="A126" i="55"/>
  <c r="H125" i="55"/>
  <c r="F125" i="55"/>
  <c r="G125" i="55" s="1"/>
  <c r="A108" i="54"/>
  <c r="H107" i="54"/>
  <c r="F107" i="54"/>
  <c r="I107" i="54"/>
  <c r="G107" i="54"/>
  <c r="E107" i="54"/>
  <c r="I106" i="53"/>
  <c r="E106" i="53"/>
  <c r="A107" i="53"/>
  <c r="H106" i="53"/>
  <c r="F106" i="53"/>
  <c r="G106" i="53" s="1"/>
  <c r="H104" i="18"/>
  <c r="G104" i="18"/>
  <c r="I104" i="18"/>
  <c r="E104" i="18"/>
  <c r="I125" i="56" l="1"/>
  <c r="E125" i="56"/>
  <c r="A126" i="56"/>
  <c r="H125" i="56"/>
  <c r="F125" i="56"/>
  <c r="G125" i="56" s="1"/>
  <c r="I126" i="55"/>
  <c r="E126" i="55"/>
  <c r="A127" i="55"/>
  <c r="H126" i="55"/>
  <c r="F126" i="55"/>
  <c r="G126" i="55" s="1"/>
  <c r="A109" i="54"/>
  <c r="H108" i="54"/>
  <c r="F108" i="54"/>
  <c r="I108" i="54"/>
  <c r="G108" i="54"/>
  <c r="E108" i="54"/>
  <c r="I107" i="53"/>
  <c r="E107" i="53"/>
  <c r="A108" i="53"/>
  <c r="H107" i="53"/>
  <c r="F107" i="53"/>
  <c r="G107" i="53" s="1"/>
  <c r="H105" i="18"/>
  <c r="G105" i="18"/>
  <c r="I105" i="18"/>
  <c r="E105" i="18"/>
  <c r="I126" i="56" l="1"/>
  <c r="E126" i="56"/>
  <c r="A127" i="56"/>
  <c r="H126" i="56"/>
  <c r="F126" i="56"/>
  <c r="G126" i="56" s="1"/>
  <c r="I127" i="55"/>
  <c r="E127" i="55"/>
  <c r="A128" i="55"/>
  <c r="H127" i="55"/>
  <c r="F127" i="55"/>
  <c r="G127" i="55" s="1"/>
  <c r="A110" i="54"/>
  <c r="H109" i="54"/>
  <c r="F109" i="54"/>
  <c r="I109" i="54"/>
  <c r="G109" i="54"/>
  <c r="E109" i="54"/>
  <c r="I108" i="53"/>
  <c r="E108" i="53"/>
  <c r="A109" i="53"/>
  <c r="H108" i="53"/>
  <c r="F108" i="53"/>
  <c r="G108" i="53" s="1"/>
  <c r="H106" i="18"/>
  <c r="G106" i="18"/>
  <c r="I106" i="18"/>
  <c r="E106" i="18"/>
  <c r="I127" i="56" l="1"/>
  <c r="E127" i="56"/>
  <c r="A128" i="56"/>
  <c r="H127" i="56"/>
  <c r="F127" i="56"/>
  <c r="G127" i="56" s="1"/>
  <c r="I128" i="55"/>
  <c r="A129" i="55"/>
  <c r="E128" i="55"/>
  <c r="H128" i="55"/>
  <c r="F128" i="55"/>
  <c r="G128" i="55" s="1"/>
  <c r="A111" i="54"/>
  <c r="H110" i="54"/>
  <c r="F110" i="54"/>
  <c r="I110" i="54"/>
  <c r="G110" i="54"/>
  <c r="E110" i="54"/>
  <c r="I109" i="53"/>
  <c r="E109" i="53"/>
  <c r="A110" i="53"/>
  <c r="H109" i="53"/>
  <c r="F109" i="53"/>
  <c r="G109" i="53" s="1"/>
  <c r="H107" i="18"/>
  <c r="G107" i="18"/>
  <c r="I107" i="18"/>
  <c r="E107" i="18"/>
  <c r="I128" i="56" l="1"/>
  <c r="E128" i="56"/>
  <c r="A129" i="56"/>
  <c r="H128" i="56"/>
  <c r="F128" i="56"/>
  <c r="G128" i="56" s="1"/>
  <c r="I129" i="55"/>
  <c r="E129" i="55"/>
  <c r="A130" i="55"/>
  <c r="H129" i="55"/>
  <c r="F129" i="55"/>
  <c r="G129" i="55" s="1"/>
  <c r="A112" i="54"/>
  <c r="H111" i="54"/>
  <c r="F111" i="54"/>
  <c r="I111" i="54"/>
  <c r="G111" i="54"/>
  <c r="E111" i="54"/>
  <c r="I110" i="53"/>
  <c r="A111" i="53"/>
  <c r="E110" i="53"/>
  <c r="H110" i="53"/>
  <c r="F110" i="53"/>
  <c r="G110" i="53" s="1"/>
  <c r="H108" i="18"/>
  <c r="G108" i="18"/>
  <c r="I108" i="18"/>
  <c r="E108" i="18"/>
  <c r="A130" i="56" l="1"/>
  <c r="H129" i="56"/>
  <c r="F129" i="56"/>
  <c r="I129" i="56"/>
  <c r="G129" i="56"/>
  <c r="E129" i="56"/>
  <c r="I130" i="55"/>
  <c r="E130" i="55"/>
  <c r="A131" i="55"/>
  <c r="H130" i="55"/>
  <c r="F130" i="55"/>
  <c r="G130" i="55" s="1"/>
  <c r="A113" i="54"/>
  <c r="H112" i="54"/>
  <c r="F112" i="54"/>
  <c r="I112" i="54"/>
  <c r="G112" i="54"/>
  <c r="E112" i="54"/>
  <c r="I111" i="53"/>
  <c r="E111" i="53"/>
  <c r="A112" i="53"/>
  <c r="H111" i="53"/>
  <c r="F111" i="53"/>
  <c r="G111" i="53" s="1"/>
  <c r="H109" i="18"/>
  <c r="G109" i="18"/>
  <c r="I109" i="18"/>
  <c r="E109" i="18"/>
  <c r="A131" i="56" l="1"/>
  <c r="H130" i="56"/>
  <c r="F130" i="56"/>
  <c r="I130" i="56"/>
  <c r="G130" i="56"/>
  <c r="E130" i="56"/>
  <c r="I131" i="55"/>
  <c r="E131" i="55"/>
  <c r="A132" i="55"/>
  <c r="H131" i="55"/>
  <c r="F131" i="55"/>
  <c r="G131" i="55" s="1"/>
  <c r="I113" i="54"/>
  <c r="A114" i="54"/>
  <c r="H113" i="54"/>
  <c r="F113" i="54"/>
  <c r="G113" i="54" s="1"/>
  <c r="E113" i="54"/>
  <c r="I112" i="53"/>
  <c r="E112" i="53"/>
  <c r="A113" i="53"/>
  <c r="H112" i="53"/>
  <c r="F112" i="53"/>
  <c r="G112" i="53" s="1"/>
  <c r="H110" i="18"/>
  <c r="G110" i="18"/>
  <c r="I110" i="18"/>
  <c r="E110" i="18"/>
  <c r="A132" i="56" l="1"/>
  <c r="H131" i="56"/>
  <c r="F131" i="56"/>
  <c r="I131" i="56"/>
  <c r="G131" i="56"/>
  <c r="E131" i="56"/>
  <c r="I132" i="55"/>
  <c r="E132" i="55"/>
  <c r="A133" i="55"/>
  <c r="H132" i="55"/>
  <c r="F132" i="55"/>
  <c r="G132" i="55" s="1"/>
  <c r="I114" i="54"/>
  <c r="E114" i="54"/>
  <c r="A115" i="54"/>
  <c r="H114" i="54"/>
  <c r="F114" i="54"/>
  <c r="G114" i="54" s="1"/>
  <c r="I113" i="53"/>
  <c r="E113" i="53"/>
  <c r="A114" i="53"/>
  <c r="H113" i="53"/>
  <c r="F113" i="53"/>
  <c r="G113" i="53" s="1"/>
  <c r="I111" i="18"/>
  <c r="E111" i="18"/>
  <c r="H111" i="18"/>
  <c r="G111" i="18"/>
  <c r="A133" i="56" l="1"/>
  <c r="H132" i="56"/>
  <c r="F132" i="56"/>
  <c r="I132" i="56"/>
  <c r="G132" i="56"/>
  <c r="E132" i="56"/>
  <c r="I133" i="55"/>
  <c r="E133" i="55"/>
  <c r="A134" i="55"/>
  <c r="H133" i="55"/>
  <c r="F133" i="55"/>
  <c r="G133" i="55" s="1"/>
  <c r="I115" i="54"/>
  <c r="E115" i="54"/>
  <c r="A116" i="54"/>
  <c r="H115" i="54"/>
  <c r="F115" i="54"/>
  <c r="G115" i="54" s="1"/>
  <c r="I114" i="53"/>
  <c r="E114" i="53"/>
  <c r="A115" i="53"/>
  <c r="H114" i="53"/>
  <c r="F114" i="53"/>
  <c r="G114" i="53" s="1"/>
  <c r="I112" i="18"/>
  <c r="E112" i="18"/>
  <c r="H112" i="18"/>
  <c r="G112" i="18"/>
  <c r="A134" i="56" l="1"/>
  <c r="H133" i="56"/>
  <c r="F133" i="56"/>
  <c r="I133" i="56"/>
  <c r="G133" i="56"/>
  <c r="E133" i="56"/>
  <c r="I134" i="55"/>
  <c r="E134" i="55"/>
  <c r="A135" i="55"/>
  <c r="H134" i="55"/>
  <c r="F134" i="55"/>
  <c r="G134" i="55" s="1"/>
  <c r="I116" i="54"/>
  <c r="E116" i="54"/>
  <c r="A117" i="54"/>
  <c r="H116" i="54"/>
  <c r="F116" i="54"/>
  <c r="G116" i="54" s="1"/>
  <c r="I115" i="53"/>
  <c r="E115" i="53"/>
  <c r="A116" i="53"/>
  <c r="H115" i="53"/>
  <c r="F115" i="53"/>
  <c r="G115" i="53" s="1"/>
  <c r="I113" i="18"/>
  <c r="E113" i="18"/>
  <c r="H113" i="18"/>
  <c r="G113" i="18"/>
  <c r="A135" i="56" l="1"/>
  <c r="H134" i="56"/>
  <c r="F134" i="56"/>
  <c r="I134" i="56"/>
  <c r="G134" i="56"/>
  <c r="E134" i="56"/>
  <c r="I135" i="55"/>
  <c r="E135" i="55"/>
  <c r="A136" i="55"/>
  <c r="H135" i="55"/>
  <c r="F135" i="55"/>
  <c r="G135" i="55" s="1"/>
  <c r="I117" i="54"/>
  <c r="E117" i="54"/>
  <c r="A118" i="54"/>
  <c r="H117" i="54"/>
  <c r="F117" i="54"/>
  <c r="G117" i="54" s="1"/>
  <c r="I116" i="53"/>
  <c r="E116" i="53"/>
  <c r="A117" i="53"/>
  <c r="H116" i="53"/>
  <c r="F116" i="53"/>
  <c r="G116" i="53" s="1"/>
  <c r="I114" i="18"/>
  <c r="E114" i="18"/>
  <c r="H114" i="18"/>
  <c r="G114" i="18"/>
  <c r="A136" i="56" l="1"/>
  <c r="H135" i="56"/>
  <c r="F135" i="56"/>
  <c r="I135" i="56"/>
  <c r="G135" i="56"/>
  <c r="E135" i="56"/>
  <c r="I136" i="55"/>
  <c r="E136" i="55"/>
  <c r="A137" i="55"/>
  <c r="H136" i="55"/>
  <c r="F136" i="55"/>
  <c r="G136" i="55" s="1"/>
  <c r="I118" i="54"/>
  <c r="E118" i="54"/>
  <c r="A119" i="54"/>
  <c r="H118" i="54"/>
  <c r="F118" i="54"/>
  <c r="G118" i="54" s="1"/>
  <c r="I117" i="53"/>
  <c r="E117" i="53"/>
  <c r="A118" i="53"/>
  <c r="H117" i="53"/>
  <c r="F117" i="53"/>
  <c r="G117" i="53" s="1"/>
  <c r="I115" i="18"/>
  <c r="E115" i="18"/>
  <c r="H115" i="18"/>
  <c r="G115" i="18"/>
  <c r="A137" i="56" l="1"/>
  <c r="H136" i="56"/>
  <c r="F136" i="56"/>
  <c r="I136" i="56"/>
  <c r="G136" i="56"/>
  <c r="E136" i="56"/>
  <c r="I137" i="55"/>
  <c r="E137" i="55"/>
  <c r="A138" i="55"/>
  <c r="H137" i="55"/>
  <c r="F137" i="55"/>
  <c r="G137" i="55" s="1"/>
  <c r="I119" i="54"/>
  <c r="E119" i="54"/>
  <c r="A120" i="54"/>
  <c r="H119" i="54"/>
  <c r="F119" i="54"/>
  <c r="G119" i="54" s="1"/>
  <c r="I118" i="53"/>
  <c r="E118" i="53"/>
  <c r="A119" i="53"/>
  <c r="H118" i="53"/>
  <c r="F118" i="53"/>
  <c r="G118" i="53" s="1"/>
  <c r="I116" i="18"/>
  <c r="E116" i="18"/>
  <c r="H116" i="18"/>
  <c r="G116" i="18"/>
  <c r="A138" i="56" l="1"/>
  <c r="H137" i="56"/>
  <c r="F137" i="56"/>
  <c r="I137" i="56"/>
  <c r="G137" i="56"/>
  <c r="E137" i="56"/>
  <c r="I138" i="55"/>
  <c r="E138" i="55"/>
  <c r="A139" i="55"/>
  <c r="H138" i="55"/>
  <c r="F138" i="55"/>
  <c r="G138" i="55" s="1"/>
  <c r="I120" i="54"/>
  <c r="E120" i="54"/>
  <c r="A121" i="54"/>
  <c r="H120" i="54"/>
  <c r="F120" i="54"/>
  <c r="G120" i="54" s="1"/>
  <c r="I119" i="53"/>
  <c r="E119" i="53"/>
  <c r="A120" i="53"/>
  <c r="H119" i="53"/>
  <c r="F119" i="53"/>
  <c r="G119" i="53" s="1"/>
  <c r="I117" i="18"/>
  <c r="E117" i="18"/>
  <c r="H117" i="18"/>
  <c r="G117" i="18"/>
  <c r="A139" i="56" l="1"/>
  <c r="H138" i="56"/>
  <c r="F138" i="56"/>
  <c r="I138" i="56"/>
  <c r="G138" i="56"/>
  <c r="E138" i="56"/>
  <c r="I139" i="55"/>
  <c r="E139" i="55"/>
  <c r="A140" i="55"/>
  <c r="H139" i="55"/>
  <c r="F139" i="55"/>
  <c r="G139" i="55" s="1"/>
  <c r="I121" i="54"/>
  <c r="E121" i="54"/>
  <c r="A122" i="54"/>
  <c r="H121" i="54"/>
  <c r="F121" i="54"/>
  <c r="G121" i="54" s="1"/>
  <c r="I120" i="53"/>
  <c r="E120" i="53"/>
  <c r="A121" i="53"/>
  <c r="H120" i="53"/>
  <c r="F120" i="53"/>
  <c r="G120" i="53" s="1"/>
  <c r="I118" i="18"/>
  <c r="E118" i="18"/>
  <c r="H118" i="18"/>
  <c r="G118" i="18"/>
  <c r="A140" i="56" l="1"/>
  <c r="H139" i="56"/>
  <c r="F139" i="56"/>
  <c r="I139" i="56"/>
  <c r="G139" i="56"/>
  <c r="E139" i="56"/>
  <c r="I140" i="55"/>
  <c r="E140" i="55"/>
  <c r="A141" i="55"/>
  <c r="H140" i="55"/>
  <c r="F140" i="55"/>
  <c r="G140" i="55" s="1"/>
  <c r="I122" i="54"/>
  <c r="E122" i="54"/>
  <c r="A123" i="54"/>
  <c r="H122" i="54"/>
  <c r="F122" i="54"/>
  <c r="G122" i="54" s="1"/>
  <c r="I121" i="53"/>
  <c r="E121" i="53"/>
  <c r="A122" i="53"/>
  <c r="H121" i="53"/>
  <c r="F121" i="53"/>
  <c r="G121" i="53" s="1"/>
  <c r="I119" i="18"/>
  <c r="E119" i="18"/>
  <c r="H119" i="18"/>
  <c r="G119" i="18"/>
  <c r="A141" i="56" l="1"/>
  <c r="H140" i="56"/>
  <c r="F140" i="56"/>
  <c r="I140" i="56"/>
  <c r="G140" i="56"/>
  <c r="E140" i="56"/>
  <c r="I141" i="55"/>
  <c r="E141" i="55"/>
  <c r="A142" i="55"/>
  <c r="H141" i="55"/>
  <c r="F141" i="55"/>
  <c r="G141" i="55" s="1"/>
  <c r="I123" i="54"/>
  <c r="E123" i="54"/>
  <c r="A124" i="54"/>
  <c r="H123" i="54"/>
  <c r="F123" i="54"/>
  <c r="G123" i="54" s="1"/>
  <c r="I122" i="53"/>
  <c r="E122" i="53"/>
  <c r="A123" i="53"/>
  <c r="H122" i="53"/>
  <c r="F122" i="53"/>
  <c r="G122" i="53" s="1"/>
  <c r="I120" i="18"/>
  <c r="E120" i="18"/>
  <c r="H120" i="18"/>
  <c r="G120" i="18"/>
  <c r="A142" i="56" l="1"/>
  <c r="H141" i="56"/>
  <c r="F141" i="56"/>
  <c r="I141" i="56"/>
  <c r="G141" i="56"/>
  <c r="E141" i="56"/>
  <c r="I142" i="55"/>
  <c r="E142" i="55"/>
  <c r="A143" i="55"/>
  <c r="H142" i="55"/>
  <c r="F142" i="55"/>
  <c r="G142" i="55" s="1"/>
  <c r="I124" i="54"/>
  <c r="E124" i="54"/>
  <c r="A125" i="54"/>
  <c r="H124" i="54"/>
  <c r="F124" i="54"/>
  <c r="G124" i="54" s="1"/>
  <c r="I123" i="53"/>
  <c r="E123" i="53"/>
  <c r="A124" i="53"/>
  <c r="H123" i="53"/>
  <c r="F123" i="53"/>
  <c r="G123" i="53" s="1"/>
  <c r="I121" i="18"/>
  <c r="E121" i="18"/>
  <c r="H121" i="18"/>
  <c r="G121" i="18"/>
  <c r="A143" i="56" l="1"/>
  <c r="H142" i="56"/>
  <c r="F142" i="56"/>
  <c r="I142" i="56"/>
  <c r="G142" i="56"/>
  <c r="E142" i="56"/>
  <c r="I143" i="55"/>
  <c r="E143" i="55"/>
  <c r="A144" i="55"/>
  <c r="H143" i="55"/>
  <c r="F143" i="55"/>
  <c r="G143" i="55" s="1"/>
  <c r="I125" i="54"/>
  <c r="E125" i="54"/>
  <c r="A126" i="54"/>
  <c r="H125" i="54"/>
  <c r="F125" i="54"/>
  <c r="G125" i="54" s="1"/>
  <c r="I124" i="53"/>
  <c r="E124" i="53"/>
  <c r="A125" i="53"/>
  <c r="H124" i="53"/>
  <c r="F124" i="53"/>
  <c r="G124" i="53" s="1"/>
  <c r="I122" i="18"/>
  <c r="E122" i="18"/>
  <c r="H122" i="18"/>
  <c r="G122" i="18"/>
  <c r="A144" i="56" l="1"/>
  <c r="H143" i="56"/>
  <c r="F143" i="56"/>
  <c r="I143" i="56"/>
  <c r="G143" i="56"/>
  <c r="E143" i="56"/>
  <c r="I144" i="55"/>
  <c r="E144" i="55"/>
  <c r="A145" i="55"/>
  <c r="H144" i="55"/>
  <c r="F144" i="55"/>
  <c r="G144" i="55" s="1"/>
  <c r="I126" i="54"/>
  <c r="E126" i="54"/>
  <c r="A127" i="54"/>
  <c r="H126" i="54"/>
  <c r="F126" i="54"/>
  <c r="G126" i="54" s="1"/>
  <c r="I125" i="53"/>
  <c r="E125" i="53"/>
  <c r="A126" i="53"/>
  <c r="H125" i="53"/>
  <c r="F125" i="53"/>
  <c r="G125" i="53" s="1"/>
  <c r="I123" i="18"/>
  <c r="E123" i="18"/>
  <c r="H123" i="18"/>
  <c r="G123" i="18"/>
  <c r="A145" i="56" l="1"/>
  <c r="H144" i="56"/>
  <c r="F144" i="56"/>
  <c r="I144" i="56"/>
  <c r="G144" i="56"/>
  <c r="E144" i="56"/>
  <c r="I145" i="55"/>
  <c r="E145" i="55"/>
  <c r="A146" i="55"/>
  <c r="H145" i="55"/>
  <c r="F145" i="55"/>
  <c r="G145" i="55" s="1"/>
  <c r="I127" i="54"/>
  <c r="E127" i="54"/>
  <c r="A128" i="54"/>
  <c r="H127" i="54"/>
  <c r="F127" i="54"/>
  <c r="G127" i="54" s="1"/>
  <c r="I126" i="53"/>
  <c r="E126" i="53"/>
  <c r="A127" i="53"/>
  <c r="H126" i="53"/>
  <c r="F126" i="53"/>
  <c r="G126" i="53" s="1"/>
  <c r="I124" i="18"/>
  <c r="E124" i="18"/>
  <c r="H124" i="18"/>
  <c r="G124" i="18"/>
  <c r="A146" i="56" l="1"/>
  <c r="H145" i="56"/>
  <c r="F145" i="56"/>
  <c r="I145" i="56"/>
  <c r="G145" i="56"/>
  <c r="E145" i="56"/>
  <c r="I146" i="55"/>
  <c r="E146" i="55"/>
  <c r="A147" i="55"/>
  <c r="H146" i="55"/>
  <c r="F146" i="55"/>
  <c r="G146" i="55" s="1"/>
  <c r="I128" i="54"/>
  <c r="E128" i="54"/>
  <c r="A129" i="54"/>
  <c r="H128" i="54"/>
  <c r="F128" i="54"/>
  <c r="G128" i="54" s="1"/>
  <c r="I127" i="53"/>
  <c r="E127" i="53"/>
  <c r="A128" i="53"/>
  <c r="H127" i="53"/>
  <c r="F127" i="53"/>
  <c r="G127" i="53" s="1"/>
  <c r="I125" i="18"/>
  <c r="E125" i="18"/>
  <c r="H125" i="18"/>
  <c r="G125" i="18"/>
  <c r="A147" i="56" l="1"/>
  <c r="H146" i="56"/>
  <c r="F146" i="56"/>
  <c r="I146" i="56"/>
  <c r="G146" i="56"/>
  <c r="E146" i="56"/>
  <c r="I147" i="55"/>
  <c r="E147" i="55"/>
  <c r="A148" i="55"/>
  <c r="H147" i="55"/>
  <c r="F147" i="55"/>
  <c r="G147" i="55" s="1"/>
  <c r="I129" i="54"/>
  <c r="E129" i="54"/>
  <c r="A130" i="54"/>
  <c r="H129" i="54"/>
  <c r="F129" i="54"/>
  <c r="G129" i="54" s="1"/>
  <c r="I128" i="53"/>
  <c r="E128" i="53"/>
  <c r="A129" i="53"/>
  <c r="H128" i="53"/>
  <c r="F128" i="53"/>
  <c r="G128" i="53" s="1"/>
  <c r="I126" i="18"/>
  <c r="E126" i="18"/>
  <c r="H126" i="18"/>
  <c r="G126" i="18"/>
  <c r="A148" i="56" l="1"/>
  <c r="H147" i="56"/>
  <c r="F147" i="56"/>
  <c r="I147" i="56"/>
  <c r="G147" i="56"/>
  <c r="E147" i="56"/>
  <c r="I148" i="55"/>
  <c r="E148" i="55"/>
  <c r="A149" i="55"/>
  <c r="H148" i="55"/>
  <c r="F148" i="55"/>
  <c r="G148" i="55" s="1"/>
  <c r="I130" i="54"/>
  <c r="E130" i="54"/>
  <c r="A131" i="54"/>
  <c r="H130" i="54"/>
  <c r="F130" i="54"/>
  <c r="G130" i="54" s="1"/>
  <c r="I129" i="53"/>
  <c r="E129" i="53"/>
  <c r="A130" i="53"/>
  <c r="H129" i="53"/>
  <c r="F129" i="53"/>
  <c r="G129" i="53" s="1"/>
  <c r="I127" i="18"/>
  <c r="E127" i="18"/>
  <c r="H127" i="18"/>
  <c r="G127" i="18"/>
  <c r="A149" i="56" l="1"/>
  <c r="H148" i="56"/>
  <c r="F148" i="56"/>
  <c r="I148" i="56"/>
  <c r="G148" i="56"/>
  <c r="E148" i="56"/>
  <c r="I149" i="55"/>
  <c r="E149" i="55"/>
  <c r="A150" i="55"/>
  <c r="H149" i="55"/>
  <c r="F149" i="55"/>
  <c r="G149" i="55" s="1"/>
  <c r="I131" i="54"/>
  <c r="E131" i="54"/>
  <c r="A132" i="54"/>
  <c r="H131" i="54"/>
  <c r="F131" i="54"/>
  <c r="G131" i="54" s="1"/>
  <c r="I130" i="53"/>
  <c r="E130" i="53"/>
  <c r="A131" i="53"/>
  <c r="H130" i="53"/>
  <c r="F130" i="53"/>
  <c r="G130" i="53" s="1"/>
  <c r="I128" i="18"/>
  <c r="E128" i="18"/>
  <c r="H128" i="18"/>
  <c r="G128" i="18"/>
  <c r="A150" i="56" l="1"/>
  <c r="H149" i="56"/>
  <c r="F149" i="56"/>
  <c r="I149" i="56"/>
  <c r="G149" i="56"/>
  <c r="E149" i="56"/>
  <c r="I150" i="55"/>
  <c r="E150" i="55"/>
  <c r="A151" i="55"/>
  <c r="H150" i="55"/>
  <c r="F150" i="55"/>
  <c r="G150" i="55" s="1"/>
  <c r="I132" i="54"/>
  <c r="E132" i="54"/>
  <c r="A133" i="54"/>
  <c r="H132" i="54"/>
  <c r="F132" i="54"/>
  <c r="G132" i="54" s="1"/>
  <c r="I131" i="53"/>
  <c r="E131" i="53"/>
  <c r="A132" i="53"/>
  <c r="H131" i="53"/>
  <c r="F131" i="53"/>
  <c r="G131" i="53" s="1"/>
  <c r="I129" i="18"/>
  <c r="E129" i="18"/>
  <c r="H129" i="18"/>
  <c r="G129" i="18"/>
  <c r="A151" i="56" l="1"/>
  <c r="H150" i="56"/>
  <c r="F150" i="56"/>
  <c r="I150" i="56"/>
  <c r="G150" i="56"/>
  <c r="E150" i="56"/>
  <c r="I151" i="55"/>
  <c r="E151" i="55"/>
  <c r="A152" i="55"/>
  <c r="H151" i="55"/>
  <c r="F151" i="55"/>
  <c r="G151" i="55" s="1"/>
  <c r="I133" i="54"/>
  <c r="E133" i="54"/>
  <c r="A134" i="54"/>
  <c r="H133" i="54"/>
  <c r="F133" i="54"/>
  <c r="G133" i="54" s="1"/>
  <c r="I132" i="53"/>
  <c r="E132" i="53"/>
  <c r="A133" i="53"/>
  <c r="H132" i="53"/>
  <c r="F132" i="53"/>
  <c r="G132" i="53" s="1"/>
  <c r="I130" i="18"/>
  <c r="E130" i="18"/>
  <c r="H130" i="18"/>
  <c r="G130" i="18"/>
  <c r="A152" i="56" l="1"/>
  <c r="H151" i="56"/>
  <c r="F151" i="56"/>
  <c r="I151" i="56"/>
  <c r="G151" i="56"/>
  <c r="E151" i="56"/>
  <c r="I152" i="55"/>
  <c r="E152" i="55"/>
  <c r="A153" i="55"/>
  <c r="H152" i="55"/>
  <c r="F152" i="55"/>
  <c r="G152" i="55" s="1"/>
  <c r="I134" i="54"/>
  <c r="E134" i="54"/>
  <c r="A135" i="54"/>
  <c r="H134" i="54"/>
  <c r="F134" i="54"/>
  <c r="G134" i="54" s="1"/>
  <c r="I133" i="53"/>
  <c r="E133" i="53"/>
  <c r="A134" i="53"/>
  <c r="H133" i="53"/>
  <c r="F133" i="53"/>
  <c r="G133" i="53" s="1"/>
  <c r="I131" i="18"/>
  <c r="E131" i="18"/>
  <c r="H131" i="18"/>
  <c r="G131" i="18"/>
  <c r="A153" i="56" l="1"/>
  <c r="H152" i="56"/>
  <c r="F152" i="56"/>
  <c r="I152" i="56"/>
  <c r="G152" i="56"/>
  <c r="E152" i="56"/>
  <c r="I153" i="55"/>
  <c r="E153" i="55"/>
  <c r="A154" i="55"/>
  <c r="H153" i="55"/>
  <c r="F153" i="55"/>
  <c r="G153" i="55" s="1"/>
  <c r="I135" i="54"/>
  <c r="E135" i="54"/>
  <c r="A136" i="54"/>
  <c r="H135" i="54"/>
  <c r="F135" i="54"/>
  <c r="G135" i="54" s="1"/>
  <c r="I134" i="53"/>
  <c r="E134" i="53"/>
  <c r="A135" i="53"/>
  <c r="H134" i="53"/>
  <c r="F134" i="53"/>
  <c r="G134" i="53" s="1"/>
  <c r="I132" i="18"/>
  <c r="E132" i="18"/>
  <c r="H132" i="18"/>
  <c r="G132" i="18"/>
  <c r="A154" i="56" l="1"/>
  <c r="H153" i="56"/>
  <c r="F153" i="56"/>
  <c r="I153" i="56"/>
  <c r="G153" i="56"/>
  <c r="E153" i="56"/>
  <c r="I154" i="55"/>
  <c r="E154" i="55"/>
  <c r="A155" i="55"/>
  <c r="H154" i="55"/>
  <c r="F154" i="55"/>
  <c r="G154" i="55" s="1"/>
  <c r="I136" i="54"/>
  <c r="E136" i="54"/>
  <c r="A137" i="54"/>
  <c r="H136" i="54"/>
  <c r="F136" i="54"/>
  <c r="G136" i="54" s="1"/>
  <c r="I135" i="53"/>
  <c r="E135" i="53"/>
  <c r="A136" i="53"/>
  <c r="H135" i="53"/>
  <c r="F135" i="53"/>
  <c r="G135" i="53" s="1"/>
  <c r="I133" i="18"/>
  <c r="E133" i="18"/>
  <c r="H133" i="18"/>
  <c r="G133" i="18"/>
  <c r="A155" i="56" l="1"/>
  <c r="H154" i="56"/>
  <c r="F154" i="56"/>
  <c r="I154" i="56"/>
  <c r="G154" i="56"/>
  <c r="E154" i="56"/>
  <c r="I155" i="55"/>
  <c r="E155" i="55"/>
  <c r="A156" i="55"/>
  <c r="H155" i="55"/>
  <c r="F155" i="55"/>
  <c r="G155" i="55" s="1"/>
  <c r="I137" i="54"/>
  <c r="E137" i="54"/>
  <c r="A138" i="54"/>
  <c r="H137" i="54"/>
  <c r="F137" i="54"/>
  <c r="G137" i="54" s="1"/>
  <c r="I136" i="53"/>
  <c r="E136" i="53"/>
  <c r="A137" i="53"/>
  <c r="H136" i="53"/>
  <c r="F136" i="53"/>
  <c r="G136" i="53" s="1"/>
  <c r="I134" i="18"/>
  <c r="E134" i="18"/>
  <c r="H134" i="18"/>
  <c r="G134" i="18"/>
  <c r="A156" i="56" l="1"/>
  <c r="H155" i="56"/>
  <c r="F155" i="56"/>
  <c r="I155" i="56"/>
  <c r="G155" i="56"/>
  <c r="E155" i="56"/>
  <c r="I156" i="55"/>
  <c r="E156" i="55"/>
  <c r="A157" i="55"/>
  <c r="H156" i="55"/>
  <c r="F156" i="55"/>
  <c r="G156" i="55" s="1"/>
  <c r="I138" i="54"/>
  <c r="E138" i="54"/>
  <c r="A139" i="54"/>
  <c r="H138" i="54"/>
  <c r="F138" i="54"/>
  <c r="G138" i="54" s="1"/>
  <c r="I137" i="53"/>
  <c r="E137" i="53"/>
  <c r="A138" i="53"/>
  <c r="H137" i="53"/>
  <c r="F137" i="53"/>
  <c r="G137" i="53" s="1"/>
  <c r="I135" i="18"/>
  <c r="E135" i="18"/>
  <c r="H135" i="18"/>
  <c r="G135" i="18"/>
  <c r="A157" i="56" l="1"/>
  <c r="H156" i="56"/>
  <c r="F156" i="56"/>
  <c r="I156" i="56"/>
  <c r="G156" i="56"/>
  <c r="E156" i="56"/>
  <c r="I157" i="55"/>
  <c r="A158" i="55"/>
  <c r="H157" i="55"/>
  <c r="E157" i="55"/>
  <c r="F157" i="55"/>
  <c r="G157" i="55" s="1"/>
  <c r="I139" i="54"/>
  <c r="A140" i="54"/>
  <c r="E139" i="54"/>
  <c r="H139" i="54"/>
  <c r="F139" i="54"/>
  <c r="G139" i="54" s="1"/>
  <c r="I138" i="53"/>
  <c r="E138" i="53"/>
  <c r="A139" i="53"/>
  <c r="H138" i="53"/>
  <c r="F138" i="53"/>
  <c r="G138" i="53" s="1"/>
  <c r="I136" i="18"/>
  <c r="E136" i="18"/>
  <c r="H136" i="18"/>
  <c r="G136" i="18"/>
  <c r="I157" i="56" l="1"/>
  <c r="A158" i="56"/>
  <c r="H157" i="56"/>
  <c r="F157" i="56"/>
  <c r="G157" i="56" s="1"/>
  <c r="E157" i="56"/>
  <c r="I158" i="55"/>
  <c r="E158" i="55"/>
  <c r="A159" i="55"/>
  <c r="H158" i="55"/>
  <c r="F158" i="55"/>
  <c r="G158" i="55" s="1"/>
  <c r="I140" i="54"/>
  <c r="E140" i="54"/>
  <c r="H140" i="54"/>
  <c r="A141" i="54"/>
  <c r="F140" i="54"/>
  <c r="G140" i="54" s="1"/>
  <c r="I139" i="53"/>
  <c r="A140" i="53"/>
  <c r="H139" i="53"/>
  <c r="E139" i="53"/>
  <c r="F139" i="53"/>
  <c r="G139" i="53" s="1"/>
  <c r="I137" i="18"/>
  <c r="E137" i="18"/>
  <c r="H137" i="18"/>
  <c r="G137" i="18"/>
  <c r="I158" i="56" l="1"/>
  <c r="E158" i="56"/>
  <c r="A159" i="56"/>
  <c r="H158" i="56"/>
  <c r="F158" i="56"/>
  <c r="G158" i="56" s="1"/>
  <c r="I159" i="55"/>
  <c r="E159" i="55"/>
  <c r="A160" i="55"/>
  <c r="H159" i="55"/>
  <c r="F159" i="55"/>
  <c r="G159" i="55" s="1"/>
  <c r="I141" i="54"/>
  <c r="E141" i="54"/>
  <c r="A142" i="54"/>
  <c r="F141" i="54"/>
  <c r="G141" i="54" s="1"/>
  <c r="H141" i="54"/>
  <c r="I140" i="53"/>
  <c r="E140" i="53"/>
  <c r="A141" i="53"/>
  <c r="H140" i="53"/>
  <c r="F140" i="53"/>
  <c r="G140" i="53" s="1"/>
  <c r="I138" i="18"/>
  <c r="E138" i="18"/>
  <c r="H138" i="18"/>
  <c r="G138" i="18"/>
  <c r="I159" i="56" l="1"/>
  <c r="E159" i="56"/>
  <c r="A160" i="56"/>
  <c r="H159" i="56"/>
  <c r="F159" i="56"/>
  <c r="G159" i="56" s="1"/>
  <c r="I160" i="55"/>
  <c r="E160" i="55"/>
  <c r="A161" i="55"/>
  <c r="H160" i="55"/>
  <c r="F160" i="55"/>
  <c r="G160" i="55" s="1"/>
  <c r="I142" i="54"/>
  <c r="E142" i="54"/>
  <c r="H142" i="54"/>
  <c r="A143" i="54"/>
  <c r="F142" i="54"/>
  <c r="G142" i="54" s="1"/>
  <c r="I141" i="53"/>
  <c r="E141" i="53"/>
  <c r="A142" i="53"/>
  <c r="H141" i="53"/>
  <c r="F141" i="53"/>
  <c r="G141" i="53" s="1"/>
  <c r="I139" i="18"/>
  <c r="H139" i="18"/>
  <c r="E139" i="18"/>
  <c r="G139" i="18"/>
  <c r="I160" i="56" l="1"/>
  <c r="E160" i="56"/>
  <c r="A161" i="56"/>
  <c r="H160" i="56"/>
  <c r="F160" i="56"/>
  <c r="G160" i="56" s="1"/>
  <c r="I161" i="55"/>
  <c r="E161" i="55"/>
  <c r="A162" i="55"/>
  <c r="H161" i="55"/>
  <c r="F161" i="55"/>
  <c r="G161" i="55" s="1"/>
  <c r="I143" i="54"/>
  <c r="E143" i="54"/>
  <c r="A144" i="54"/>
  <c r="F143" i="54"/>
  <c r="G143" i="54" s="1"/>
  <c r="H143" i="54"/>
  <c r="I142" i="53"/>
  <c r="E142" i="53"/>
  <c r="A143" i="53"/>
  <c r="H142" i="53"/>
  <c r="F142" i="53"/>
  <c r="G142" i="53" s="1"/>
  <c r="I140" i="18"/>
  <c r="E140" i="18"/>
  <c r="H140" i="18"/>
  <c r="G140" i="18"/>
  <c r="I161" i="56" l="1"/>
  <c r="E161" i="56"/>
  <c r="A162" i="56"/>
  <c r="H161" i="56"/>
  <c r="F161" i="56"/>
  <c r="G161" i="56" s="1"/>
  <c r="I162" i="55"/>
  <c r="E162" i="55"/>
  <c r="A163" i="55"/>
  <c r="H162" i="55"/>
  <c r="F162" i="55"/>
  <c r="G162" i="55" s="1"/>
  <c r="I144" i="54"/>
  <c r="E144" i="54"/>
  <c r="A145" i="54"/>
  <c r="H144" i="54"/>
  <c r="F144" i="54"/>
  <c r="G144" i="54" s="1"/>
  <c r="I143" i="53"/>
  <c r="E143" i="53"/>
  <c r="A144" i="53"/>
  <c r="H143" i="53"/>
  <c r="F143" i="53"/>
  <c r="G143" i="53" s="1"/>
  <c r="I141" i="18"/>
  <c r="E141" i="18"/>
  <c r="H141" i="18"/>
  <c r="G141" i="18"/>
  <c r="I162" i="56" l="1"/>
  <c r="E162" i="56"/>
  <c r="A163" i="56"/>
  <c r="H162" i="56"/>
  <c r="F162" i="56"/>
  <c r="G162" i="56" s="1"/>
  <c r="I163" i="55"/>
  <c r="E163" i="55"/>
  <c r="A164" i="55"/>
  <c r="H163" i="55"/>
  <c r="F163" i="55"/>
  <c r="G163" i="55" s="1"/>
  <c r="I145" i="54"/>
  <c r="E145" i="54"/>
  <c r="A146" i="54"/>
  <c r="H145" i="54"/>
  <c r="F145" i="54"/>
  <c r="G145" i="54" s="1"/>
  <c r="I144" i="53"/>
  <c r="E144" i="53"/>
  <c r="A145" i="53"/>
  <c r="H144" i="53"/>
  <c r="F144" i="53"/>
  <c r="G144" i="53" s="1"/>
  <c r="I142" i="18"/>
  <c r="E142" i="18"/>
  <c r="H142" i="18"/>
  <c r="G142" i="18"/>
  <c r="I163" i="56" l="1"/>
  <c r="E163" i="56"/>
  <c r="A164" i="56"/>
  <c r="H163" i="56"/>
  <c r="F163" i="56"/>
  <c r="G163" i="56" s="1"/>
  <c r="I164" i="55"/>
  <c r="E164" i="55"/>
  <c r="A165" i="55"/>
  <c r="H164" i="55"/>
  <c r="F164" i="55"/>
  <c r="G164" i="55" s="1"/>
  <c r="I146" i="54"/>
  <c r="E146" i="54"/>
  <c r="A147" i="54"/>
  <c r="H146" i="54"/>
  <c r="F146" i="54"/>
  <c r="G146" i="54" s="1"/>
  <c r="I145" i="53"/>
  <c r="E145" i="53"/>
  <c r="A146" i="53"/>
  <c r="H145" i="53"/>
  <c r="F145" i="53"/>
  <c r="G145" i="53" s="1"/>
  <c r="I143" i="18"/>
  <c r="E143" i="18"/>
  <c r="H143" i="18"/>
  <c r="G143" i="18"/>
  <c r="I164" i="56" l="1"/>
  <c r="E164" i="56"/>
  <c r="A165" i="56"/>
  <c r="H164" i="56"/>
  <c r="F164" i="56"/>
  <c r="G164" i="56" s="1"/>
  <c r="I165" i="55"/>
  <c r="E165" i="55"/>
  <c r="A166" i="55"/>
  <c r="H165" i="55"/>
  <c r="F165" i="55"/>
  <c r="G165" i="55" s="1"/>
  <c r="I147" i="54"/>
  <c r="E147" i="54"/>
  <c r="A148" i="54"/>
  <c r="H147" i="54"/>
  <c r="F147" i="54"/>
  <c r="G147" i="54" s="1"/>
  <c r="I146" i="53"/>
  <c r="E146" i="53"/>
  <c r="A147" i="53"/>
  <c r="H146" i="53"/>
  <c r="F146" i="53"/>
  <c r="G146" i="53" s="1"/>
  <c r="I144" i="18"/>
  <c r="E144" i="18"/>
  <c r="H144" i="18"/>
  <c r="G144" i="18"/>
  <c r="I165" i="56" l="1"/>
  <c r="E165" i="56"/>
  <c r="A166" i="56"/>
  <c r="H165" i="56"/>
  <c r="F165" i="56"/>
  <c r="G165" i="56" s="1"/>
  <c r="I166" i="55"/>
  <c r="E166" i="55"/>
  <c r="A167" i="55"/>
  <c r="H166" i="55"/>
  <c r="F166" i="55"/>
  <c r="G166" i="55" s="1"/>
  <c r="I148" i="54"/>
  <c r="E148" i="54"/>
  <c r="A149" i="54"/>
  <c r="H148" i="54"/>
  <c r="F148" i="54"/>
  <c r="G148" i="54" s="1"/>
  <c r="I147" i="53"/>
  <c r="E147" i="53"/>
  <c r="A148" i="53"/>
  <c r="H147" i="53"/>
  <c r="F147" i="53"/>
  <c r="G147" i="53" s="1"/>
  <c r="I145" i="18"/>
  <c r="E145" i="18"/>
  <c r="H145" i="18"/>
  <c r="G145" i="18"/>
  <c r="I166" i="56" l="1"/>
  <c r="E166" i="56"/>
  <c r="A167" i="56"/>
  <c r="H166" i="56"/>
  <c r="F166" i="56"/>
  <c r="G166" i="56" s="1"/>
  <c r="I167" i="55"/>
  <c r="E167" i="55"/>
  <c r="A168" i="55"/>
  <c r="H167" i="55"/>
  <c r="F167" i="55"/>
  <c r="G167" i="55" s="1"/>
  <c r="I149" i="54"/>
  <c r="E149" i="54"/>
  <c r="A150" i="54"/>
  <c r="H149" i="54"/>
  <c r="F149" i="54"/>
  <c r="G149" i="54" s="1"/>
  <c r="I148" i="53"/>
  <c r="E148" i="53"/>
  <c r="A149" i="53"/>
  <c r="H148" i="53"/>
  <c r="F148" i="53"/>
  <c r="G148" i="53" s="1"/>
  <c r="I146" i="18"/>
  <c r="E146" i="18"/>
  <c r="H146" i="18"/>
  <c r="G146" i="18"/>
  <c r="I167" i="56" l="1"/>
  <c r="E167" i="56"/>
  <c r="A168" i="56"/>
  <c r="H167" i="56"/>
  <c r="F167" i="56"/>
  <c r="G167" i="56" s="1"/>
  <c r="I168" i="55"/>
  <c r="E168" i="55"/>
  <c r="A169" i="55"/>
  <c r="H168" i="55"/>
  <c r="F168" i="55"/>
  <c r="G168" i="55" s="1"/>
  <c r="I150" i="54"/>
  <c r="E150" i="54"/>
  <c r="A151" i="54"/>
  <c r="H150" i="54"/>
  <c r="F150" i="54"/>
  <c r="G150" i="54" s="1"/>
  <c r="I149" i="53"/>
  <c r="E149" i="53"/>
  <c r="A150" i="53"/>
  <c r="H149" i="53"/>
  <c r="F149" i="53"/>
  <c r="G149" i="53" s="1"/>
  <c r="I147" i="18"/>
  <c r="E147" i="18"/>
  <c r="H147" i="18"/>
  <c r="G147" i="18"/>
  <c r="I168" i="56" l="1"/>
  <c r="E168" i="56"/>
  <c r="A169" i="56"/>
  <c r="H168" i="56"/>
  <c r="F168" i="56"/>
  <c r="G168" i="56" s="1"/>
  <c r="I169" i="55"/>
  <c r="E169" i="55"/>
  <c r="A170" i="55"/>
  <c r="H169" i="55"/>
  <c r="F169" i="55"/>
  <c r="G169" i="55" s="1"/>
  <c r="I151" i="54"/>
  <c r="E151" i="54"/>
  <c r="A152" i="54"/>
  <c r="H151" i="54"/>
  <c r="F151" i="54"/>
  <c r="G151" i="54" s="1"/>
  <c r="I150" i="53"/>
  <c r="E150" i="53"/>
  <c r="A151" i="53"/>
  <c r="H150" i="53"/>
  <c r="F150" i="53"/>
  <c r="G150" i="53" s="1"/>
  <c r="I148" i="18"/>
  <c r="E148" i="18"/>
  <c r="H148" i="18"/>
  <c r="G148" i="18"/>
  <c r="I169" i="56" l="1"/>
  <c r="E169" i="56"/>
  <c r="A170" i="56"/>
  <c r="H169" i="56"/>
  <c r="F169" i="56"/>
  <c r="G169" i="56" s="1"/>
  <c r="I170" i="55"/>
  <c r="E170" i="55"/>
  <c r="A171" i="55"/>
  <c r="H170" i="55"/>
  <c r="F170" i="55"/>
  <c r="G170" i="55" s="1"/>
  <c r="I152" i="54"/>
  <c r="E152" i="54"/>
  <c r="A153" i="54"/>
  <c r="H152" i="54"/>
  <c r="F152" i="54"/>
  <c r="G152" i="54" s="1"/>
  <c r="I151" i="53"/>
  <c r="E151" i="53"/>
  <c r="A152" i="53"/>
  <c r="H151" i="53"/>
  <c r="F151" i="53"/>
  <c r="G151" i="53" s="1"/>
  <c r="I149" i="18"/>
  <c r="E149" i="18"/>
  <c r="H149" i="18"/>
  <c r="G149" i="18"/>
  <c r="I170" i="56" l="1"/>
  <c r="E170" i="56"/>
  <c r="A171" i="56"/>
  <c r="H170" i="56"/>
  <c r="F170" i="56"/>
  <c r="G170" i="56" s="1"/>
  <c r="I171" i="55"/>
  <c r="E171" i="55"/>
  <c r="A172" i="55"/>
  <c r="H171" i="55"/>
  <c r="F171" i="55"/>
  <c r="G171" i="55" s="1"/>
  <c r="I153" i="54"/>
  <c r="E153" i="54"/>
  <c r="A154" i="54"/>
  <c r="H153" i="54"/>
  <c r="F153" i="54"/>
  <c r="G153" i="54" s="1"/>
  <c r="I152" i="53"/>
  <c r="E152" i="53"/>
  <c r="A153" i="53"/>
  <c r="H152" i="53"/>
  <c r="F152" i="53"/>
  <c r="G152" i="53" s="1"/>
  <c r="I150" i="18"/>
  <c r="E150" i="18"/>
  <c r="H150" i="18"/>
  <c r="G150" i="18"/>
  <c r="I171" i="56" l="1"/>
  <c r="E171" i="56"/>
  <c r="A172" i="56"/>
  <c r="H171" i="56"/>
  <c r="F171" i="56"/>
  <c r="G171" i="56" s="1"/>
  <c r="I172" i="55"/>
  <c r="E172" i="55"/>
  <c r="A173" i="55"/>
  <c r="H172" i="55"/>
  <c r="F172" i="55"/>
  <c r="G172" i="55" s="1"/>
  <c r="I154" i="54"/>
  <c r="E154" i="54"/>
  <c r="A155" i="54"/>
  <c r="H154" i="54"/>
  <c r="F154" i="54"/>
  <c r="G154" i="54" s="1"/>
  <c r="I153" i="53"/>
  <c r="E153" i="53"/>
  <c r="A154" i="53"/>
  <c r="H153" i="53"/>
  <c r="F153" i="53"/>
  <c r="G153" i="53" s="1"/>
  <c r="I151" i="18"/>
  <c r="E151" i="18"/>
  <c r="H151" i="18"/>
  <c r="G151" i="18"/>
  <c r="I172" i="56" l="1"/>
  <c r="E172" i="56"/>
  <c r="A173" i="56"/>
  <c r="H172" i="56"/>
  <c r="F172" i="56"/>
  <c r="G172" i="56" s="1"/>
  <c r="I173" i="55"/>
  <c r="E173" i="55"/>
  <c r="A174" i="55"/>
  <c r="H173" i="55"/>
  <c r="F173" i="55"/>
  <c r="G173" i="55" s="1"/>
  <c r="I155" i="54"/>
  <c r="E155" i="54"/>
  <c r="A156" i="54"/>
  <c r="H155" i="54"/>
  <c r="F155" i="54"/>
  <c r="G155" i="54" s="1"/>
  <c r="I154" i="53"/>
  <c r="E154" i="53"/>
  <c r="A155" i="53"/>
  <c r="H154" i="53"/>
  <c r="F154" i="53"/>
  <c r="G154" i="53" s="1"/>
  <c r="I152" i="18"/>
  <c r="E152" i="18"/>
  <c r="H152" i="18"/>
  <c r="G152" i="18"/>
  <c r="I173" i="56" l="1"/>
  <c r="E173" i="56"/>
  <c r="A174" i="56"/>
  <c r="H173" i="56"/>
  <c r="F173" i="56"/>
  <c r="G173" i="56" s="1"/>
  <c r="I174" i="55"/>
  <c r="E174" i="55"/>
  <c r="A175" i="55"/>
  <c r="H174" i="55"/>
  <c r="F174" i="55"/>
  <c r="G174" i="55" s="1"/>
  <c r="I156" i="54"/>
  <c r="E156" i="54"/>
  <c r="A157" i="54"/>
  <c r="H156" i="54"/>
  <c r="F156" i="54"/>
  <c r="G156" i="54" s="1"/>
  <c r="I155" i="53"/>
  <c r="E155" i="53"/>
  <c r="A156" i="53"/>
  <c r="H155" i="53"/>
  <c r="F155" i="53"/>
  <c r="G155" i="53" s="1"/>
  <c r="I153" i="18"/>
  <c r="E153" i="18"/>
  <c r="H153" i="18"/>
  <c r="G153" i="18"/>
  <c r="I174" i="56" l="1"/>
  <c r="E174" i="56"/>
  <c r="A175" i="56"/>
  <c r="H174" i="56"/>
  <c r="F174" i="56"/>
  <c r="G174" i="56" s="1"/>
  <c r="I175" i="55"/>
  <c r="E175" i="55"/>
  <c r="A176" i="55"/>
  <c r="H175" i="55"/>
  <c r="F175" i="55"/>
  <c r="G175" i="55" s="1"/>
  <c r="I157" i="54"/>
  <c r="E157" i="54"/>
  <c r="A158" i="54"/>
  <c r="H157" i="54"/>
  <c r="F157" i="54"/>
  <c r="G157" i="54" s="1"/>
  <c r="I156" i="53"/>
  <c r="E156" i="53"/>
  <c r="A157" i="53"/>
  <c r="H156" i="53"/>
  <c r="F156" i="53"/>
  <c r="G156" i="53" s="1"/>
  <c r="I154" i="18"/>
  <c r="E154" i="18"/>
  <c r="H154" i="18"/>
  <c r="G154" i="18"/>
  <c r="I175" i="56" l="1"/>
  <c r="E175" i="56"/>
  <c r="A176" i="56"/>
  <c r="H175" i="56"/>
  <c r="F175" i="56"/>
  <c r="G175" i="56" s="1"/>
  <c r="I176" i="55"/>
  <c r="E176" i="55"/>
  <c r="A177" i="55"/>
  <c r="H176" i="55"/>
  <c r="F176" i="55"/>
  <c r="G176" i="55" s="1"/>
  <c r="I158" i="54"/>
  <c r="E158" i="54"/>
  <c r="A159" i="54"/>
  <c r="H158" i="54"/>
  <c r="F158" i="54"/>
  <c r="G158" i="54" s="1"/>
  <c r="I157" i="53"/>
  <c r="E157" i="53"/>
  <c r="A158" i="53"/>
  <c r="H157" i="53"/>
  <c r="F157" i="53"/>
  <c r="G157" i="53" s="1"/>
  <c r="I155" i="18"/>
  <c r="E155" i="18"/>
  <c r="H155" i="18"/>
  <c r="G155" i="18"/>
  <c r="I176" i="56" l="1"/>
  <c r="E176" i="56"/>
  <c r="A177" i="56"/>
  <c r="H176" i="56"/>
  <c r="F176" i="56"/>
  <c r="G176" i="56" s="1"/>
  <c r="I177" i="55"/>
  <c r="E177" i="55"/>
  <c r="A178" i="55"/>
  <c r="H177" i="55"/>
  <c r="F177" i="55"/>
  <c r="G177" i="55" s="1"/>
  <c r="I159" i="54"/>
  <c r="E159" i="54"/>
  <c r="A160" i="54"/>
  <c r="H159" i="54"/>
  <c r="F159" i="54"/>
  <c r="G159" i="54" s="1"/>
  <c r="I158" i="53"/>
  <c r="E158" i="53"/>
  <c r="A159" i="53"/>
  <c r="H158" i="53"/>
  <c r="F158" i="53"/>
  <c r="G158" i="53" s="1"/>
  <c r="I156" i="18"/>
  <c r="E156" i="18"/>
  <c r="H156" i="18"/>
  <c r="G156" i="18"/>
  <c r="I177" i="56" l="1"/>
  <c r="E177" i="56"/>
  <c r="A178" i="56"/>
  <c r="H177" i="56"/>
  <c r="F177" i="56"/>
  <c r="G177" i="56" s="1"/>
  <c r="I178" i="55"/>
  <c r="E178" i="55"/>
  <c r="A179" i="55"/>
  <c r="H178" i="55"/>
  <c r="F178" i="55"/>
  <c r="G178" i="55" s="1"/>
  <c r="I160" i="54"/>
  <c r="E160" i="54"/>
  <c r="A161" i="54"/>
  <c r="H160" i="54"/>
  <c r="F160" i="54"/>
  <c r="G160" i="54" s="1"/>
  <c r="I159" i="53"/>
  <c r="E159" i="53"/>
  <c r="A160" i="53"/>
  <c r="H159" i="53"/>
  <c r="F159" i="53"/>
  <c r="G159" i="53" s="1"/>
  <c r="I157" i="18"/>
  <c r="E157" i="18"/>
  <c r="H157" i="18"/>
  <c r="G157" i="18"/>
  <c r="I178" i="56" l="1"/>
  <c r="E178" i="56"/>
  <c r="A179" i="56"/>
  <c r="H178" i="56"/>
  <c r="F178" i="56"/>
  <c r="G178" i="56" s="1"/>
  <c r="I179" i="55"/>
  <c r="E179" i="55"/>
  <c r="A180" i="55"/>
  <c r="H179" i="55"/>
  <c r="F179" i="55"/>
  <c r="G179" i="55" s="1"/>
  <c r="I161" i="54"/>
  <c r="E161" i="54"/>
  <c r="A162" i="54"/>
  <c r="H161" i="54"/>
  <c r="F161" i="54"/>
  <c r="G161" i="54" s="1"/>
  <c r="I160" i="53"/>
  <c r="E160" i="53"/>
  <c r="A161" i="53"/>
  <c r="H160" i="53"/>
  <c r="F160" i="53"/>
  <c r="G160" i="53" s="1"/>
  <c r="I158" i="18"/>
  <c r="E158" i="18"/>
  <c r="H158" i="18"/>
  <c r="G158" i="18"/>
  <c r="I179" i="56" l="1"/>
  <c r="E179" i="56"/>
  <c r="A180" i="56"/>
  <c r="H179" i="56"/>
  <c r="F179" i="56"/>
  <c r="G179" i="56" s="1"/>
  <c r="I180" i="55"/>
  <c r="E180" i="55"/>
  <c r="A181" i="55"/>
  <c r="H180" i="55"/>
  <c r="F180" i="55"/>
  <c r="G180" i="55" s="1"/>
  <c r="I162" i="54"/>
  <c r="E162" i="54"/>
  <c r="A163" i="54"/>
  <c r="H162" i="54"/>
  <c r="F162" i="54"/>
  <c r="G162" i="54" s="1"/>
  <c r="I161" i="53"/>
  <c r="E161" i="53"/>
  <c r="A162" i="53"/>
  <c r="H161" i="53"/>
  <c r="F161" i="53"/>
  <c r="G161" i="53" s="1"/>
  <c r="I159" i="18"/>
  <c r="E159" i="18"/>
  <c r="H159" i="18"/>
  <c r="G159" i="18"/>
  <c r="I180" i="56" l="1"/>
  <c r="E180" i="56"/>
  <c r="A181" i="56"/>
  <c r="H180" i="56"/>
  <c r="F180" i="56"/>
  <c r="G180" i="56" s="1"/>
  <c r="I181" i="55"/>
  <c r="E181" i="55"/>
  <c r="A182" i="55"/>
  <c r="H181" i="55"/>
  <c r="F181" i="55"/>
  <c r="G181" i="55" s="1"/>
  <c r="I163" i="54"/>
  <c r="E163" i="54"/>
  <c r="A164" i="54"/>
  <c r="H163" i="54"/>
  <c r="F163" i="54"/>
  <c r="G163" i="54" s="1"/>
  <c r="I162" i="53"/>
  <c r="E162" i="53"/>
  <c r="A163" i="53"/>
  <c r="H162" i="53"/>
  <c r="F162" i="53"/>
  <c r="G162" i="53" s="1"/>
  <c r="I160" i="18"/>
  <c r="E160" i="18"/>
  <c r="H160" i="18"/>
  <c r="G160" i="18"/>
  <c r="I181" i="56" l="1"/>
  <c r="E181" i="56"/>
  <c r="A182" i="56"/>
  <c r="H181" i="56"/>
  <c r="F181" i="56"/>
  <c r="G181" i="56" s="1"/>
  <c r="I182" i="55"/>
  <c r="E182" i="55"/>
  <c r="A183" i="55"/>
  <c r="H182" i="55"/>
  <c r="F182" i="55"/>
  <c r="G182" i="55" s="1"/>
  <c r="I164" i="54"/>
  <c r="E164" i="54"/>
  <c r="A165" i="54"/>
  <c r="H164" i="54"/>
  <c r="F164" i="54"/>
  <c r="G164" i="54" s="1"/>
  <c r="I163" i="53"/>
  <c r="E163" i="53"/>
  <c r="A164" i="53"/>
  <c r="H163" i="53"/>
  <c r="F163" i="53"/>
  <c r="G163" i="53" s="1"/>
  <c r="I161" i="18"/>
  <c r="E161" i="18"/>
  <c r="H161" i="18"/>
  <c r="G161" i="18"/>
  <c r="I182" i="56" l="1"/>
  <c r="E182" i="56"/>
  <c r="A183" i="56"/>
  <c r="H182" i="56"/>
  <c r="F182" i="56"/>
  <c r="G182" i="56" s="1"/>
  <c r="I183" i="55"/>
  <c r="E183" i="55"/>
  <c r="A184" i="55"/>
  <c r="H183" i="55"/>
  <c r="F183" i="55"/>
  <c r="G183" i="55" s="1"/>
  <c r="I165" i="54"/>
  <c r="E165" i="54"/>
  <c r="A166" i="54"/>
  <c r="H165" i="54"/>
  <c r="F165" i="54"/>
  <c r="G165" i="54" s="1"/>
  <c r="I164" i="53"/>
  <c r="E164" i="53"/>
  <c r="A165" i="53"/>
  <c r="H164" i="53"/>
  <c r="F164" i="53"/>
  <c r="G164" i="53" s="1"/>
  <c r="I162" i="18"/>
  <c r="E162" i="18"/>
  <c r="H162" i="18"/>
  <c r="G162" i="18"/>
  <c r="I183" i="56" l="1"/>
  <c r="E183" i="56"/>
  <c r="A184" i="56"/>
  <c r="H183" i="56"/>
  <c r="F183" i="56"/>
  <c r="G183" i="56" s="1"/>
  <c r="I184" i="55"/>
  <c r="E184" i="55"/>
  <c r="A185" i="55"/>
  <c r="H184" i="55"/>
  <c r="F184" i="55"/>
  <c r="G184" i="55" s="1"/>
  <c r="I166" i="54"/>
  <c r="E166" i="54"/>
  <c r="A167" i="54"/>
  <c r="H166" i="54"/>
  <c r="F166" i="54"/>
  <c r="G166" i="54" s="1"/>
  <c r="I165" i="53"/>
  <c r="E165" i="53"/>
  <c r="A166" i="53"/>
  <c r="H165" i="53"/>
  <c r="F165" i="53"/>
  <c r="G165" i="53" s="1"/>
  <c r="I163" i="18"/>
  <c r="E163" i="18"/>
  <c r="H163" i="18"/>
  <c r="G163" i="18"/>
  <c r="I184" i="56" l="1"/>
  <c r="E184" i="56"/>
  <c r="A185" i="56"/>
  <c r="H184" i="56"/>
  <c r="F184" i="56"/>
  <c r="G184" i="56" s="1"/>
  <c r="I185" i="55"/>
  <c r="E185" i="55"/>
  <c r="H185" i="55"/>
  <c r="F185" i="55"/>
  <c r="G185" i="55" s="1"/>
  <c r="I167" i="54"/>
  <c r="E167" i="54"/>
  <c r="H167" i="54"/>
  <c r="F167" i="54"/>
  <c r="G167" i="54" s="1"/>
  <c r="I166" i="53"/>
  <c r="E166" i="53"/>
  <c r="A167" i="53"/>
  <c r="H166" i="53"/>
  <c r="F166" i="53"/>
  <c r="G166" i="53" s="1"/>
  <c r="I164" i="18"/>
  <c r="E164" i="18"/>
  <c r="H164" i="18"/>
  <c r="G164" i="18"/>
  <c r="I185" i="56" l="1"/>
  <c r="E185" i="56"/>
  <c r="H185" i="56"/>
  <c r="F185" i="56"/>
  <c r="G185" i="56" s="1"/>
  <c r="I167" i="53"/>
  <c r="E167" i="53"/>
  <c r="H167" i="53"/>
  <c r="F167" i="53"/>
  <c r="G167" i="53" s="1"/>
  <c r="I165" i="18"/>
  <c r="E165" i="18"/>
  <c r="H165" i="18"/>
  <c r="G165" i="18"/>
  <c r="I166" i="18" l="1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<sst xmlns="http://schemas.openxmlformats.org/spreadsheetml/2006/main" count="402" uniqueCount="72">
  <si>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</si>
  <si>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</si>
  <si>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</si>
  <si>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</si>
  <si>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</si>
  <si>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</si>
  <si>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</si>
  <si>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</si>
  <si>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</si>
  <si>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</si>
  <si>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</si>
  <si>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</si>
  <si>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</si>
  <si>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</si>
  <si>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</si>
  <si>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</si>
  <si>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</si>
  <si>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</si>
  <si>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</si>
  <si>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</si>
  <si>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</si>
  <si>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</si>
  <si>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</si>
  <si>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</si>
  <si>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</si>
  <si>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</si>
  <si>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</si>
  <si>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</si>
  <si>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</si>
  <si>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</si>
  <si>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</si>
  <si>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</si>
  <si>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</si>
  <si>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</si>
  <si>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</si>
  <si>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</si>
  <si>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</si>
  <si>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</si>
  <si>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</si>
  <si>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</si>
  <si>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</si>
  <si>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</si>
  <si>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</si>
  <si>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</si>
  <si>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</si>
  <si>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</si>
  <si>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</si>
  <si>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</si>
  <si>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</si>
  <si>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</si>
  <si>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</si>
  <si>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</si>
  <si>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</si>
  <si>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</si>
  <si>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</si>
  <si>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</si>
  <si>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</si>
  <si>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</si>
  <si>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</si>
  <si>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</si>
  <si>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</si>
  <si>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</si>
  <si>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</si>
  <si>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</si>
  <si>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</si>
  <si>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Elbe</t>
  </si>
  <si>
    <t>Elbe 21-9-2004</t>
  </si>
  <si>
    <t>Elbe 4-4-2004</t>
  </si>
  <si>
    <t>Q unreliable</t>
  </si>
  <si>
    <t>Q unknown</t>
  </si>
  <si>
    <t>Elbe 11-2004</t>
  </si>
  <si>
    <t>Elbe 2-2004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</si>
</sst>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6" formatCode="[$-809]dd\ mmmm\ yyyy;@"/>
    <numFmt numFmtId="167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8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center" vertical="top" wrapText="1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49" fontId="0" fillId="3" borderId="12" xfId="0" applyNumberFormat="1" applyFont="1" applyFill="1" applyBorder="1" applyAlignment="1" applyProtection="1">
      <alignment horizontal="left"/>
    </xf>
    <xf numFmtId="49" fontId="0" fillId="3" borderId="0" xfId="0" applyNumberFormat="1" applyFont="1" applyFill="1" applyBorder="1" applyAlignment="1" applyProtection="1">
      <alignment horizontal="left"/>
    </xf>
    <xf numFmtId="166" fontId="0" fillId="3" borderId="41" xfId="0" applyNumberFormat="1" applyFill="1" applyBorder="1" applyAlignment="1">
      <alignment horizontal="center"/>
    </xf>
    <xf numFmtId="166" fontId="0" fillId="3" borderId="18" xfId="0" applyNumberFormat="1" applyFill="1" applyBorder="1" applyAlignment="1">
      <alignment horizontal="center"/>
    </xf>
    <xf numFmtId="166" fontId="0" fillId="3" borderId="19" xfId="0" applyNumberFormat="1" applyFill="1" applyBorder="1" applyAlignment="1">
      <alignment horizontal="center"/>
    </xf>
    <xf numFmtId="166" fontId="0" fillId="3" borderId="42" xfId="0" applyNumberFormat="1" applyFill="1" applyBorder="1" applyAlignment="1">
      <alignment horizontal="center"/>
    </xf>
    <xf numFmtId="166" fontId="0" fillId="3" borderId="22" xfId="0" applyNumberFormat="1" applyFill="1" applyBorder="1" applyAlignment="1">
      <alignment horizontal="center"/>
    </xf>
    <xf numFmtId="166" fontId="0" fillId="3" borderId="23" xfId="0" applyNumberFormat="1" applyFill="1" applyBorder="1" applyAlignment="1">
      <alignment horizontal="center"/>
    </xf>
    <xf numFmtId="167" fontId="0" fillId="3" borderId="42" xfId="0" applyNumberFormat="1" applyFill="1" applyBorder="1" applyAlignment="1">
      <alignment horizontal="center"/>
    </xf>
    <xf numFmtId="167" fontId="0" fillId="3" borderId="22" xfId="0" applyNumberFormat="1" applyFill="1" applyBorder="1" applyAlignment="1">
      <alignment horizontal="center"/>
    </xf>
    <xf numFmtId="167" fontId="0" fillId="3" borderId="23" xfId="0" applyNumberFormat="1" applyFill="1" applyBorder="1" applyAlignment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Elbe 21-9-2004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'21-9-2004'!$F$5:$F$22</c:f>
              <c:numCache>
                <c:formatCode>General</c:formatCode>
                <c:ptCount val="18"/>
                <c:pt idx="0">
                  <c:v>-4400</c:v>
                </c:pt>
                <c:pt idx="1">
                  <c:v>-4100</c:v>
                </c:pt>
                <c:pt idx="2">
                  <c:v>0</c:v>
                </c:pt>
                <c:pt idx="3">
                  <c:v>1800</c:v>
                </c:pt>
                <c:pt idx="4">
                  <c:v>18100</c:v>
                </c:pt>
                <c:pt idx="5">
                  <c:v>33400</c:v>
                </c:pt>
                <c:pt idx="6">
                  <c:v>50500</c:v>
                </c:pt>
                <c:pt idx="7">
                  <c:v>62300</c:v>
                </c:pt>
                <c:pt idx="8">
                  <c:v>66500</c:v>
                </c:pt>
                <c:pt idx="9">
                  <c:v>70000</c:v>
                </c:pt>
                <c:pt idx="10">
                  <c:v>75700</c:v>
                </c:pt>
                <c:pt idx="11">
                  <c:v>84000</c:v>
                </c:pt>
                <c:pt idx="12">
                  <c:v>98100</c:v>
                </c:pt>
                <c:pt idx="13">
                  <c:v>117200</c:v>
                </c:pt>
              </c:numCache>
            </c:numRef>
          </c:xVal>
          <c:yVal>
            <c:numRef>
              <c:f>'21-9-2004'!$G$5:$G$22</c:f>
              <c:numCache>
                <c:formatCode>0.00</c:formatCode>
                <c:ptCount val="18"/>
                <c:pt idx="0">
                  <c:v>26.331</c:v>
                </c:pt>
                <c:pt idx="1">
                  <c:v>28.14</c:v>
                </c:pt>
                <c:pt idx="2">
                  <c:v>25.527000000000001</c:v>
                </c:pt>
                <c:pt idx="4">
                  <c:v>21.574000000000002</c:v>
                </c:pt>
                <c:pt idx="5">
                  <c:v>16.415000000000003</c:v>
                </c:pt>
                <c:pt idx="7">
                  <c:v>3.4840000000000004</c:v>
                </c:pt>
                <c:pt idx="8">
                  <c:v>2.3249000000000004</c:v>
                </c:pt>
                <c:pt idx="10">
                  <c:v>1.0720000000000001</c:v>
                </c:pt>
                <c:pt idx="11">
                  <c:v>0.87100000000000011</c:v>
                </c:pt>
                <c:pt idx="12">
                  <c:v>0.73030000000000006</c:v>
                </c:pt>
                <c:pt idx="13">
                  <c:v>0.77049999999999996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'21-9-2004'!$H$5:$H$22</c:f>
              <c:numCache>
                <c:formatCode>General</c:formatCode>
                <c:ptCount val="18"/>
                <c:pt idx="0">
                  <c:v>-18100</c:v>
                </c:pt>
                <c:pt idx="1">
                  <c:v>-4400</c:v>
                </c:pt>
                <c:pt idx="2">
                  <c:v>-4100</c:v>
                </c:pt>
                <c:pt idx="3">
                  <c:v>0</c:v>
                </c:pt>
                <c:pt idx="4">
                  <c:v>1800</c:v>
                </c:pt>
                <c:pt idx="5">
                  <c:v>18100</c:v>
                </c:pt>
                <c:pt idx="6">
                  <c:v>33400</c:v>
                </c:pt>
                <c:pt idx="7">
                  <c:v>50500</c:v>
                </c:pt>
                <c:pt idx="8">
                  <c:v>62300</c:v>
                </c:pt>
                <c:pt idx="9">
                  <c:v>66500</c:v>
                </c:pt>
                <c:pt idx="10">
                  <c:v>70000</c:v>
                </c:pt>
                <c:pt idx="11">
                  <c:v>75700</c:v>
                </c:pt>
                <c:pt idx="12">
                  <c:v>84000</c:v>
                </c:pt>
                <c:pt idx="13">
                  <c:v>98100</c:v>
                </c:pt>
                <c:pt idx="14">
                  <c:v>117200</c:v>
                </c:pt>
              </c:numCache>
            </c:numRef>
          </c:xVal>
          <c:yVal>
            <c:numRef>
              <c:f>'21-9-2004'!$I$5:$I$22</c:f>
              <c:numCache>
                <c:formatCode>0.00</c:formatCode>
                <c:ptCount val="18"/>
                <c:pt idx="0">
                  <c:v>24.320999999999998</c:v>
                </c:pt>
                <c:pt idx="1">
                  <c:v>22.042999999999999</c:v>
                </c:pt>
                <c:pt idx="2">
                  <c:v>21.775000000000002</c:v>
                </c:pt>
                <c:pt idx="5">
                  <c:v>12.127000000000002</c:v>
                </c:pt>
                <c:pt idx="6">
                  <c:v>7.5039999999999996</c:v>
                </c:pt>
                <c:pt idx="7">
                  <c:v>2.0100000000000002</c:v>
                </c:pt>
                <c:pt idx="8">
                  <c:v>1.0720000000000001</c:v>
                </c:pt>
                <c:pt idx="9" formatCode="General">
                  <c:v>1.1859000000000002</c:v>
                </c:pt>
                <c:pt idx="11" formatCode="General">
                  <c:v>0.67</c:v>
                </c:pt>
                <c:pt idx="12" formatCode="General">
                  <c:v>0.67</c:v>
                </c:pt>
                <c:pt idx="13" formatCode="General">
                  <c:v>0.72360000000000013</c:v>
                </c:pt>
                <c:pt idx="14" formatCode="General">
                  <c:v>0.73030000000000006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'21-9-2004'!$I$32:$I$167</c:f>
              <c:numCache>
                <c:formatCode>General</c:formatCode>
                <c:ptCount val="136"/>
                <c:pt idx="0">
                  <c:v>-9000</c:v>
                </c:pt>
                <c:pt idx="1">
                  <c:v>1000</c:v>
                </c:pt>
                <c:pt idx="2">
                  <c:v>2000</c:v>
                </c:pt>
                <c:pt idx="3">
                  <c:v>3000</c:v>
                </c:pt>
                <c:pt idx="4">
                  <c:v>4000</c:v>
                </c:pt>
                <c:pt idx="5">
                  <c:v>5000</c:v>
                </c:pt>
                <c:pt idx="6">
                  <c:v>6000</c:v>
                </c:pt>
                <c:pt idx="7">
                  <c:v>7000</c:v>
                </c:pt>
                <c:pt idx="8">
                  <c:v>8000</c:v>
                </c:pt>
                <c:pt idx="9">
                  <c:v>9000</c:v>
                </c:pt>
                <c:pt idx="10">
                  <c:v>10000</c:v>
                </c:pt>
                <c:pt idx="11">
                  <c:v>11000</c:v>
                </c:pt>
                <c:pt idx="12">
                  <c:v>12000</c:v>
                </c:pt>
                <c:pt idx="13">
                  <c:v>13000</c:v>
                </c:pt>
                <c:pt idx="14">
                  <c:v>14000</c:v>
                </c:pt>
                <c:pt idx="15">
                  <c:v>15000</c:v>
                </c:pt>
                <c:pt idx="16">
                  <c:v>16000</c:v>
                </c:pt>
                <c:pt idx="17">
                  <c:v>17000</c:v>
                </c:pt>
                <c:pt idx="18">
                  <c:v>18000</c:v>
                </c:pt>
                <c:pt idx="19">
                  <c:v>19000</c:v>
                </c:pt>
                <c:pt idx="20">
                  <c:v>20000</c:v>
                </c:pt>
                <c:pt idx="21">
                  <c:v>21000</c:v>
                </c:pt>
                <c:pt idx="22">
                  <c:v>22000</c:v>
                </c:pt>
                <c:pt idx="23">
                  <c:v>23000</c:v>
                </c:pt>
                <c:pt idx="24">
                  <c:v>24000</c:v>
                </c:pt>
                <c:pt idx="25">
                  <c:v>25000</c:v>
                </c:pt>
                <c:pt idx="26">
                  <c:v>26000</c:v>
                </c:pt>
                <c:pt idx="27">
                  <c:v>27000</c:v>
                </c:pt>
                <c:pt idx="28">
                  <c:v>28000</c:v>
                </c:pt>
                <c:pt idx="29">
                  <c:v>29000</c:v>
                </c:pt>
                <c:pt idx="30">
                  <c:v>30000</c:v>
                </c:pt>
                <c:pt idx="31">
                  <c:v>31000</c:v>
                </c:pt>
                <c:pt idx="32">
                  <c:v>32000</c:v>
                </c:pt>
                <c:pt idx="33">
                  <c:v>33000</c:v>
                </c:pt>
                <c:pt idx="34">
                  <c:v>34000</c:v>
                </c:pt>
                <c:pt idx="35">
                  <c:v>35000</c:v>
                </c:pt>
                <c:pt idx="36">
                  <c:v>36000</c:v>
                </c:pt>
                <c:pt idx="37">
                  <c:v>37000</c:v>
                </c:pt>
                <c:pt idx="38">
                  <c:v>38000</c:v>
                </c:pt>
                <c:pt idx="39">
                  <c:v>39000</c:v>
                </c:pt>
                <c:pt idx="40">
                  <c:v>40000</c:v>
                </c:pt>
                <c:pt idx="41">
                  <c:v>41000</c:v>
                </c:pt>
                <c:pt idx="42">
                  <c:v>42000</c:v>
                </c:pt>
                <c:pt idx="43">
                  <c:v>43000</c:v>
                </c:pt>
                <c:pt idx="44">
                  <c:v>44000</c:v>
                </c:pt>
                <c:pt idx="45">
                  <c:v>45000</c:v>
                </c:pt>
                <c:pt idx="46">
                  <c:v>46000</c:v>
                </c:pt>
                <c:pt idx="47">
                  <c:v>47000</c:v>
                </c:pt>
                <c:pt idx="48">
                  <c:v>48000</c:v>
                </c:pt>
                <c:pt idx="49">
                  <c:v>49000</c:v>
                </c:pt>
                <c:pt idx="50">
                  <c:v>50000</c:v>
                </c:pt>
                <c:pt idx="51">
                  <c:v>51000</c:v>
                </c:pt>
                <c:pt idx="52">
                  <c:v>52000</c:v>
                </c:pt>
                <c:pt idx="53">
                  <c:v>53000</c:v>
                </c:pt>
                <c:pt idx="54">
                  <c:v>54000</c:v>
                </c:pt>
                <c:pt idx="55">
                  <c:v>55000</c:v>
                </c:pt>
                <c:pt idx="56">
                  <c:v>56000</c:v>
                </c:pt>
                <c:pt idx="57">
                  <c:v>57000</c:v>
                </c:pt>
                <c:pt idx="58">
                  <c:v>58000</c:v>
                </c:pt>
                <c:pt idx="59">
                  <c:v>59000</c:v>
                </c:pt>
                <c:pt idx="60">
                  <c:v>60000</c:v>
                </c:pt>
                <c:pt idx="61">
                  <c:v>61000</c:v>
                </c:pt>
                <c:pt idx="62">
                  <c:v>62000</c:v>
                </c:pt>
                <c:pt idx="63">
                  <c:v>63000</c:v>
                </c:pt>
                <c:pt idx="64">
                  <c:v>64000</c:v>
                </c:pt>
                <c:pt idx="65">
                  <c:v>65000</c:v>
                </c:pt>
                <c:pt idx="66">
                  <c:v>66000</c:v>
                </c:pt>
                <c:pt idx="67">
                  <c:v>67000</c:v>
                </c:pt>
                <c:pt idx="68">
                  <c:v>68000</c:v>
                </c:pt>
                <c:pt idx="69">
                  <c:v>69000</c:v>
                </c:pt>
                <c:pt idx="70">
                  <c:v>70000</c:v>
                </c:pt>
                <c:pt idx="71">
                  <c:v>71000</c:v>
                </c:pt>
                <c:pt idx="72">
                  <c:v>72000</c:v>
                </c:pt>
                <c:pt idx="73">
                  <c:v>73000</c:v>
                </c:pt>
                <c:pt idx="74">
                  <c:v>74000</c:v>
                </c:pt>
                <c:pt idx="75">
                  <c:v>75000</c:v>
                </c:pt>
                <c:pt idx="76">
                  <c:v>76000</c:v>
                </c:pt>
                <c:pt idx="77">
                  <c:v>77000</c:v>
                </c:pt>
                <c:pt idx="78">
                  <c:v>78000</c:v>
                </c:pt>
                <c:pt idx="79">
                  <c:v>79000</c:v>
                </c:pt>
                <c:pt idx="80">
                  <c:v>80000</c:v>
                </c:pt>
                <c:pt idx="81">
                  <c:v>81000</c:v>
                </c:pt>
                <c:pt idx="82">
                  <c:v>82000</c:v>
                </c:pt>
                <c:pt idx="83">
                  <c:v>83000</c:v>
                </c:pt>
                <c:pt idx="84">
                  <c:v>84000</c:v>
                </c:pt>
                <c:pt idx="85">
                  <c:v>85000</c:v>
                </c:pt>
                <c:pt idx="86">
                  <c:v>86000</c:v>
                </c:pt>
                <c:pt idx="87">
                  <c:v>87000</c:v>
                </c:pt>
                <c:pt idx="88">
                  <c:v>88000</c:v>
                </c:pt>
                <c:pt idx="89">
                  <c:v>89000</c:v>
                </c:pt>
                <c:pt idx="90">
                  <c:v>90000</c:v>
                </c:pt>
                <c:pt idx="91">
                  <c:v>91000</c:v>
                </c:pt>
                <c:pt idx="92">
                  <c:v>92000</c:v>
                </c:pt>
                <c:pt idx="93">
                  <c:v>93000</c:v>
                </c:pt>
                <c:pt idx="94">
                  <c:v>94000</c:v>
                </c:pt>
                <c:pt idx="95">
                  <c:v>95000</c:v>
                </c:pt>
                <c:pt idx="96">
                  <c:v>96000</c:v>
                </c:pt>
                <c:pt idx="97">
                  <c:v>97000</c:v>
                </c:pt>
                <c:pt idx="98">
                  <c:v>98000</c:v>
                </c:pt>
                <c:pt idx="99">
                  <c:v>99000</c:v>
                </c:pt>
                <c:pt idx="100">
                  <c:v>100000</c:v>
                </c:pt>
                <c:pt idx="101">
                  <c:v>101000</c:v>
                </c:pt>
                <c:pt idx="102">
                  <c:v>102000</c:v>
                </c:pt>
                <c:pt idx="103">
                  <c:v>103000</c:v>
                </c:pt>
                <c:pt idx="104">
                  <c:v>104000</c:v>
                </c:pt>
                <c:pt idx="105">
                  <c:v>105000</c:v>
                </c:pt>
                <c:pt idx="106">
                  <c:v>106000</c:v>
                </c:pt>
                <c:pt idx="107">
                  <c:v>107000</c:v>
                </c:pt>
                <c:pt idx="108">
                  <c:v>108000</c:v>
                </c:pt>
                <c:pt idx="109">
                  <c:v>109000</c:v>
                </c:pt>
                <c:pt idx="110">
                  <c:v>110000</c:v>
                </c:pt>
                <c:pt idx="111">
                  <c:v>111000</c:v>
                </c:pt>
                <c:pt idx="112">
                  <c:v>112000</c:v>
                </c:pt>
                <c:pt idx="113">
                  <c:v>113000</c:v>
                </c:pt>
                <c:pt idx="114">
                  <c:v>114000</c:v>
                </c:pt>
                <c:pt idx="115">
                  <c:v>115000</c:v>
                </c:pt>
                <c:pt idx="116">
                  <c:v>116000</c:v>
                </c:pt>
                <c:pt idx="117">
                  <c:v>117000</c:v>
                </c:pt>
                <c:pt idx="118">
                  <c:v>118000</c:v>
                </c:pt>
                <c:pt idx="119">
                  <c:v>119000</c:v>
                </c:pt>
                <c:pt idx="120">
                  <c:v>120000</c:v>
                </c:pt>
                <c:pt idx="121">
                  <c:v>121000</c:v>
                </c:pt>
                <c:pt idx="122">
                  <c:v>122000</c:v>
                </c:pt>
                <c:pt idx="123">
                  <c:v>123000</c:v>
                </c:pt>
                <c:pt idx="124">
                  <c:v>124000</c:v>
                </c:pt>
                <c:pt idx="125">
                  <c:v>125000</c:v>
                </c:pt>
                <c:pt idx="126">
                  <c:v>126000</c:v>
                </c:pt>
                <c:pt idx="127">
                  <c:v>127000</c:v>
                </c:pt>
                <c:pt idx="128">
                  <c:v>128000</c:v>
                </c:pt>
                <c:pt idx="129">
                  <c:v>129000</c:v>
                </c:pt>
                <c:pt idx="130">
                  <c:v>130000</c:v>
                </c:pt>
                <c:pt idx="131">
                  <c:v>131000</c:v>
                </c:pt>
                <c:pt idx="132">
                  <c:v>132000</c:v>
                </c:pt>
                <c:pt idx="133">
                  <c:v>133000</c:v>
                </c:pt>
                <c:pt idx="134">
                  <c:v>134000</c:v>
                </c:pt>
                <c:pt idx="135">
                  <c:v>135000</c:v>
                </c:pt>
              </c:numCache>
            </c:numRef>
          </c:xVal>
          <c:yVal>
            <c:numRef>
              <c:f>'21-9-2004'!$G$32:$G$167</c:f>
              <c:numCache>
                <c:formatCode>#,#00</c:formatCode>
                <c:ptCount val="136"/>
                <c:pt idx="0">
                  <c:v>26.212571653381239</c:v>
                </c:pt>
                <c:pt idx="1">
                  <c:v>25.238771098376695</c:v>
                </c:pt>
                <c:pt idx="2">
                  <c:v>25.110258694346978</c:v>
                </c:pt>
                <c:pt idx="3">
                  <c:v>24.974915631324233</c:v>
                </c:pt>
                <c:pt idx="4">
                  <c:v>24.832410472619543</c:v>
                </c:pt>
                <c:pt idx="5">
                  <c:v>24.682399526984515</c:v>
                </c:pt>
                <c:pt idx="6">
                  <c:v>24.524526892296304</c:v>
                </c:pt>
                <c:pt idx="7">
                  <c:v>24.358424581720513</c:v>
                </c:pt>
                <c:pt idx="8">
                  <c:v>24.183712745130315</c:v>
                </c:pt>
                <c:pt idx="9">
                  <c:v>24</c:v>
                </c:pt>
                <c:pt idx="10">
                  <c:v>23.806883887553344</c:v>
                </c:pt>
                <c:pt idx="11">
                  <c:v>23.603951471638595</c:v>
                </c:pt>
                <c:pt idx="12">
                  <c:v>23.390780099622475</c:v>
                </c:pt>
                <c:pt idx="13">
                  <c:v>23.166938346549149</c:v>
                </c:pt>
                <c:pt idx="14">
                  <c:v>22.931987165893627</c:v>
                </c:pt>
                <c:pt idx="15">
                  <c:v>22.685481272449472</c:v>
                </c:pt>
                <c:pt idx="16">
                  <c:v>22.426970785218067</c:v>
                </c:pt>
                <c:pt idx="17">
                  <c:v>22.156003160598569</c:v>
                </c:pt>
                <c:pt idx="18">
                  <c:v>21.872125448693605</c:v>
                </c:pt>
                <c:pt idx="19">
                  <c:v>21.574886908116888</c:v>
                </c:pt>
                <c:pt idx="20">
                  <c:v>21.263842017278247</c:v>
                </c:pt>
                <c:pt idx="21">
                  <c:v>20.93855392267772</c:v>
                </c:pt>
                <c:pt idx="22">
                  <c:v>20.598598367199102</c:v>
                </c:pt>
                <c:pt idx="23">
                  <c:v>20.243568143670263</c:v>
                </c:pt>
                <c:pt idx="24">
                  <c:v>19.87307812094895</c:v>
                </c:pt>
                <c:pt idx="25">
                  <c:v>19.486770891365758</c:v>
                </c:pt>
                <c:pt idx="26">
                  <c:v>19.084323089348299</c:v>
                </c:pt>
                <c:pt idx="27">
                  <c:v>18.665452431261485</c:v>
                </c:pt>
                <c:pt idx="28">
                  <c:v>18.229925525682571</c:v>
                </c:pt>
                <c:pt idx="29">
                  <c:v>17.777566501187032</c:v>
                </c:pt>
                <c:pt idx="30">
                  <c:v>17.308266494891626</c:v>
                </c:pt>
                <c:pt idx="31">
                  <c:v>16.821994039048292</c:v>
                </c:pt>
                <c:pt idx="32">
                  <c:v>16.328819318922655</c:v>
                </c:pt>
                <c:pt idx="33">
                  <c:v>15.83895071637451</c:v>
                </c:pt>
                <c:pt idx="34">
                  <c:v>15.352631599146982</c:v>
                </c:pt>
                <c:pt idx="35">
                  <c:v>14.870108922848202</c:v>
                </c:pt>
                <c:pt idx="36">
                  <c:v>14.391633032519213</c:v>
                </c:pt>
                <c:pt idx="37">
                  <c:v>13.917457444142805</c:v>
                </c:pt>
                <c:pt idx="38">
                  <c:v>13.447838605012688</c:v>
                </c:pt>
                <c:pt idx="39">
                  <c:v>12.983035631844828</c:v>
                </c:pt>
                <c:pt idx="40">
                  <c:v>12.523310025475626</c:v>
                </c:pt>
                <c:pt idx="41">
                  <c:v>12.068925360955351</c:v>
                </c:pt>
                <c:pt idx="42">
                  <c:v>11.620146951808817</c:v>
                </c:pt>
                <c:pt idx="43">
                  <c:v>11.177241487201329</c:v>
                </c:pt>
                <c:pt idx="44">
                  <c:v>10.740476640713666</c:v>
                </c:pt>
                <c:pt idx="45">
                  <c:v>10.31012064939903</c:v>
                </c:pt>
                <c:pt idx="46">
                  <c:v>9.8864418617651566</c:v>
                </c:pt>
                <c:pt idx="47">
                  <c:v>9.4697082532987178</c:v>
                </c:pt>
                <c:pt idx="48">
                  <c:v>9.0601869081258428</c:v>
                </c:pt>
                <c:pt idx="49">
                  <c:v>8.6581434653838496</c:v>
                </c:pt>
                <c:pt idx="50">
                  <c:v>8.2638415288654272</c:v>
                </c:pt>
                <c:pt idx="51">
                  <c:v>7.8775420384883104</c:v>
                </c:pt>
                <c:pt idx="52">
                  <c:v>7.4995026021425151</c:v>
                </c:pt>
                <c:pt idx="53">
                  <c:v>7.1299767864740442</c:v>
                </c:pt>
                <c:pt idx="54">
                  <c:v>6.7692133651806348</c:v>
                </c:pt>
                <c:pt idx="55">
                  <c:v>6.4174555234227499</c:v>
                </c:pt>
                <c:pt idx="56">
                  <c:v>6.0749400169935495</c:v>
                </c:pt>
                <c:pt idx="57">
                  <c:v>5.7418962849475124</c:v>
                </c:pt>
                <c:pt idx="58">
                  <c:v>5.4185455144604058</c:v>
                </c:pt>
                <c:pt idx="59">
                  <c:v>5.1050996567872664</c:v>
                </c:pt>
                <c:pt idx="60">
                  <c:v>4.8017603933021995</c:v>
                </c:pt>
                <c:pt idx="61">
                  <c:v>4.5087180507489766</c:v>
                </c:pt>
                <c:pt idx="62">
                  <c:v>4.2261504650082387</c:v>
                </c:pt>
                <c:pt idx="63">
                  <c:v>3.9542217929016057</c:v>
                </c:pt>
                <c:pt idx="64">
                  <c:v>3.6930812718105597</c:v>
                </c:pt>
                <c:pt idx="65">
                  <c:v>3.4428619271968688</c:v>
                </c:pt>
                <c:pt idx="66">
                  <c:v>3.2036792284792148</c:v>
                </c:pt>
                <c:pt idx="67">
                  <c:v>2.9756296941586005</c:v>
                </c:pt>
                <c:pt idx="68">
                  <c:v>2.7587894476051988</c:v>
                </c:pt>
                <c:pt idx="69">
                  <c:v>2.5532127255363335</c:v>
                </c:pt>
                <c:pt idx="70">
                  <c:v>2.3589303419474268</c:v>
                </c:pt>
                <c:pt idx="71">
                  <c:v>2.1759481111270329</c:v>
                </c:pt>
                <c:pt idx="72">
                  <c:v>2.0042452344205537</c:v>
                </c:pt>
                <c:pt idx="73">
                  <c:v>1.8437726566382793</c:v>
                </c:pt>
                <c:pt idx="74">
                  <c:v>1.6944513994742691</c:v>
                </c:pt>
                <c:pt idx="75">
                  <c:v>1.5561708810658645</c:v>
                </c:pt>
                <c:pt idx="76">
                  <c:v>1.4287872329469398</c:v>
                </c:pt>
                <c:pt idx="77">
                  <c:v>1.3121216282183084</c:v>
                </c:pt>
                <c:pt idx="78">
                  <c:v>1.2059586378897329</c:v>
                </c:pt>
                <c:pt idx="79">
                  <c:v>1.1100446361901506</c:v>
                </c:pt>
                <c:pt idx="80">
                  <c:v>1.0240862803984632</c:v>
                </c:pt>
                <c:pt idx="81">
                  <c:v>0.94774909669336094</c:v>
                </c:pt>
                <c:pt idx="82">
                  <c:v>0.88065621104265746</c:v>
                </c:pt>
                <c:pt idx="83">
                  <c:v>0.82238727379944809</c:v>
                </c:pt>
                <c:pt idx="84">
                  <c:v>0.77247763924354795</c:v>
                </c:pt>
                <c:pt idx="85">
                  <c:v>0.73041787799897917</c:v>
                </c:pt>
                <c:pt idx="86">
                  <c:v>0.69565372291885597</c:v>
                </c:pt>
                <c:pt idx="87">
                  <c:v>0.66758658061163922</c:v>
                </c:pt>
                <c:pt idx="88">
                  <c:v>0.64557478621165343</c:v>
                </c:pt>
                <c:pt idx="89">
                  <c:v>0.62893584689702364</c:v>
                </c:pt>
                <c:pt idx="90">
                  <c:v>0.61695002607129312</c:v>
                </c:pt>
                <c:pt idx="91">
                  <c:v>0.60886579719569023</c:v>
                </c:pt>
                <c:pt idx="92">
                  <c:v>0.60390801488511581</c:v>
                </c:pt>
                <c:pt idx="93">
                  <c:v>0.60129028904318071</c:v>
                </c:pt>
                <c:pt idx="94">
                  <c:v>0.60023454516594055</c:v>
                </c:pt>
                <c:pt idx="95">
                  <c:v>0.60000536870343979</c:v>
                </c:pt>
                <c:pt idx="96">
                  <c:v>0.6</c:v>
                </c:pt>
                <c:pt idx="97">
                  <c:v>0.6</c:v>
                </c:pt>
                <c:pt idx="98">
                  <c:v>0.6</c:v>
                </c:pt>
                <c:pt idx="99">
                  <c:v>0.6</c:v>
                </c:pt>
                <c:pt idx="100">
                  <c:v>0.6</c:v>
                </c:pt>
                <c:pt idx="101">
                  <c:v>0.6</c:v>
                </c:pt>
                <c:pt idx="102">
                  <c:v>0.6</c:v>
                </c:pt>
                <c:pt idx="103">
                  <c:v>0.6</c:v>
                </c:pt>
                <c:pt idx="104">
                  <c:v>0.6</c:v>
                </c:pt>
                <c:pt idx="105">
                  <c:v>0.6</c:v>
                </c:pt>
                <c:pt idx="106">
                  <c:v>0.6</c:v>
                </c:pt>
                <c:pt idx="107">
                  <c:v>0.6</c:v>
                </c:pt>
                <c:pt idx="108">
                  <c:v>0.6</c:v>
                </c:pt>
                <c:pt idx="109">
                  <c:v>0.6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0.6</c:v>
                </c:pt>
                <c:pt idx="114">
                  <c:v>0.6</c:v>
                </c:pt>
                <c:pt idx="115">
                  <c:v>0.6</c:v>
                </c:pt>
                <c:pt idx="116">
                  <c:v>0.6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0.6</c:v>
                </c:pt>
                <c:pt idx="121">
                  <c:v>0.6</c:v>
                </c:pt>
                <c:pt idx="122">
                  <c:v>0.6</c:v>
                </c:pt>
                <c:pt idx="123">
                  <c:v>0.6</c:v>
                </c:pt>
                <c:pt idx="124">
                  <c:v>0.6</c:v>
                </c:pt>
                <c:pt idx="125">
                  <c:v>0.6</c:v>
                </c:pt>
                <c:pt idx="126">
                  <c:v>0.6</c:v>
                </c:pt>
                <c:pt idx="127">
                  <c:v>0.6</c:v>
                </c:pt>
                <c:pt idx="128">
                  <c:v>0.6</c:v>
                </c:pt>
                <c:pt idx="129">
                  <c:v>0.6</c:v>
                </c:pt>
                <c:pt idx="130">
                  <c:v>0.6</c:v>
                </c:pt>
                <c:pt idx="131">
                  <c:v>0.6</c:v>
                </c:pt>
                <c:pt idx="132">
                  <c:v>0.6</c:v>
                </c:pt>
                <c:pt idx="133">
                  <c:v>0.6</c:v>
                </c:pt>
                <c:pt idx="134">
                  <c:v>0.6</c:v>
                </c:pt>
                <c:pt idx="135">
                  <c:v>0.6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'21-9-2004'!$A$36:$A$167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'21-9-2004'!$G$36:$G$167</c:f>
              <c:numCache>
                <c:formatCode>#,#00</c:formatCode>
                <c:ptCount val="132"/>
                <c:pt idx="0">
                  <c:v>24.832410472619543</c:v>
                </c:pt>
                <c:pt idx="1">
                  <c:v>24.682399526984515</c:v>
                </c:pt>
                <c:pt idx="2">
                  <c:v>24.524526892296304</c:v>
                </c:pt>
                <c:pt idx="3">
                  <c:v>24.358424581720513</c:v>
                </c:pt>
                <c:pt idx="4">
                  <c:v>24.183712745130315</c:v>
                </c:pt>
                <c:pt idx="5">
                  <c:v>24</c:v>
                </c:pt>
                <c:pt idx="6">
                  <c:v>23.806883887553344</c:v>
                </c:pt>
                <c:pt idx="7">
                  <c:v>23.603951471638595</c:v>
                </c:pt>
                <c:pt idx="8">
                  <c:v>23.390780099622475</c:v>
                </c:pt>
                <c:pt idx="9">
                  <c:v>23.166938346549149</c:v>
                </c:pt>
                <c:pt idx="10">
                  <c:v>22.931987165893627</c:v>
                </c:pt>
                <c:pt idx="11">
                  <c:v>22.685481272449472</c:v>
                </c:pt>
                <c:pt idx="12">
                  <c:v>22.426970785218067</c:v>
                </c:pt>
                <c:pt idx="13">
                  <c:v>22.156003160598569</c:v>
                </c:pt>
                <c:pt idx="14">
                  <c:v>21.872125448693605</c:v>
                </c:pt>
                <c:pt idx="15">
                  <c:v>21.574886908116888</c:v>
                </c:pt>
                <c:pt idx="16">
                  <c:v>21.263842017278247</c:v>
                </c:pt>
                <c:pt idx="17">
                  <c:v>20.93855392267772</c:v>
                </c:pt>
                <c:pt idx="18">
                  <c:v>20.598598367199102</c:v>
                </c:pt>
                <c:pt idx="19">
                  <c:v>20.243568143670263</c:v>
                </c:pt>
                <c:pt idx="20">
                  <c:v>19.87307812094895</c:v>
                </c:pt>
                <c:pt idx="21">
                  <c:v>19.486770891365758</c:v>
                </c:pt>
                <c:pt idx="22">
                  <c:v>19.084323089348299</c:v>
                </c:pt>
                <c:pt idx="23">
                  <c:v>18.665452431261485</c:v>
                </c:pt>
                <c:pt idx="24">
                  <c:v>18.229925525682571</c:v>
                </c:pt>
                <c:pt idx="25">
                  <c:v>17.777566501187032</c:v>
                </c:pt>
                <c:pt idx="26">
                  <c:v>17.308266494891626</c:v>
                </c:pt>
                <c:pt idx="27">
                  <c:v>16.821994039048292</c:v>
                </c:pt>
                <c:pt idx="28">
                  <c:v>16.328819318922655</c:v>
                </c:pt>
                <c:pt idx="29">
                  <c:v>15.83895071637451</c:v>
                </c:pt>
                <c:pt idx="30">
                  <c:v>15.352631599146982</c:v>
                </c:pt>
                <c:pt idx="31">
                  <c:v>14.870108922848202</c:v>
                </c:pt>
                <c:pt idx="32">
                  <c:v>14.391633032519213</c:v>
                </c:pt>
                <c:pt idx="33">
                  <c:v>13.917457444142805</c:v>
                </c:pt>
                <c:pt idx="34">
                  <c:v>13.447838605012688</c:v>
                </c:pt>
                <c:pt idx="35">
                  <c:v>12.983035631844828</c:v>
                </c:pt>
                <c:pt idx="36">
                  <c:v>12.523310025475626</c:v>
                </c:pt>
                <c:pt idx="37">
                  <c:v>12.068925360955351</c:v>
                </c:pt>
                <c:pt idx="38">
                  <c:v>11.620146951808817</c:v>
                </c:pt>
                <c:pt idx="39">
                  <c:v>11.177241487201329</c:v>
                </c:pt>
                <c:pt idx="40">
                  <c:v>10.740476640713666</c:v>
                </c:pt>
                <c:pt idx="41">
                  <c:v>10.31012064939903</c:v>
                </c:pt>
                <c:pt idx="42">
                  <c:v>9.8864418617651566</c:v>
                </c:pt>
                <c:pt idx="43">
                  <c:v>9.4697082532987178</c:v>
                </c:pt>
                <c:pt idx="44">
                  <c:v>9.0601869081258428</c:v>
                </c:pt>
                <c:pt idx="45">
                  <c:v>8.6581434653838496</c:v>
                </c:pt>
                <c:pt idx="46">
                  <c:v>8.2638415288654272</c:v>
                </c:pt>
                <c:pt idx="47">
                  <c:v>7.8775420384883104</c:v>
                </c:pt>
                <c:pt idx="48">
                  <c:v>7.4995026021425151</c:v>
                </c:pt>
                <c:pt idx="49">
                  <c:v>7.1299767864740442</c:v>
                </c:pt>
                <c:pt idx="50">
                  <c:v>6.7692133651806348</c:v>
                </c:pt>
                <c:pt idx="51">
                  <c:v>6.4174555234227499</c:v>
                </c:pt>
                <c:pt idx="52">
                  <c:v>6.0749400169935495</c:v>
                </c:pt>
                <c:pt idx="53">
                  <c:v>5.7418962849475124</c:v>
                </c:pt>
                <c:pt idx="54">
                  <c:v>5.4185455144604058</c:v>
                </c:pt>
                <c:pt idx="55">
                  <c:v>5.1050996567872664</c:v>
                </c:pt>
                <c:pt idx="56">
                  <c:v>4.8017603933021995</c:v>
                </c:pt>
                <c:pt idx="57">
                  <c:v>4.5087180507489766</c:v>
                </c:pt>
                <c:pt idx="58">
                  <c:v>4.2261504650082387</c:v>
                </c:pt>
                <c:pt idx="59">
                  <c:v>3.9542217929016057</c:v>
                </c:pt>
                <c:pt idx="60">
                  <c:v>3.6930812718105597</c:v>
                </c:pt>
                <c:pt idx="61">
                  <c:v>3.4428619271968688</c:v>
                </c:pt>
                <c:pt idx="62">
                  <c:v>3.2036792284792148</c:v>
                </c:pt>
                <c:pt idx="63">
                  <c:v>2.9756296941586005</c:v>
                </c:pt>
                <c:pt idx="64">
                  <c:v>2.7587894476051988</c:v>
                </c:pt>
                <c:pt idx="65">
                  <c:v>2.5532127255363335</c:v>
                </c:pt>
                <c:pt idx="66">
                  <c:v>2.3589303419474268</c:v>
                </c:pt>
                <c:pt idx="67">
                  <c:v>2.1759481111270329</c:v>
                </c:pt>
                <c:pt idx="68">
                  <c:v>2.0042452344205537</c:v>
                </c:pt>
                <c:pt idx="69">
                  <c:v>1.8437726566382793</c:v>
                </c:pt>
                <c:pt idx="70">
                  <c:v>1.6944513994742691</c:v>
                </c:pt>
                <c:pt idx="71">
                  <c:v>1.5561708810658645</c:v>
                </c:pt>
                <c:pt idx="72">
                  <c:v>1.4287872329469398</c:v>
                </c:pt>
                <c:pt idx="73">
                  <c:v>1.3121216282183084</c:v>
                </c:pt>
                <c:pt idx="74">
                  <c:v>1.2059586378897329</c:v>
                </c:pt>
                <c:pt idx="75">
                  <c:v>1.1100446361901506</c:v>
                </c:pt>
                <c:pt idx="76">
                  <c:v>1.0240862803984632</c:v>
                </c:pt>
                <c:pt idx="77">
                  <c:v>0.94774909669336094</c:v>
                </c:pt>
                <c:pt idx="78">
                  <c:v>0.88065621104265746</c:v>
                </c:pt>
                <c:pt idx="79">
                  <c:v>0.82238727379944809</c:v>
                </c:pt>
                <c:pt idx="80">
                  <c:v>0.77247763924354795</c:v>
                </c:pt>
                <c:pt idx="81">
                  <c:v>0.73041787799897917</c:v>
                </c:pt>
                <c:pt idx="82">
                  <c:v>0.69565372291885597</c:v>
                </c:pt>
                <c:pt idx="83">
                  <c:v>0.66758658061163922</c:v>
                </c:pt>
                <c:pt idx="84">
                  <c:v>0.64557478621165343</c:v>
                </c:pt>
                <c:pt idx="85">
                  <c:v>0.62893584689702364</c:v>
                </c:pt>
                <c:pt idx="86">
                  <c:v>0.61695002607129312</c:v>
                </c:pt>
                <c:pt idx="87">
                  <c:v>0.60886579719569023</c:v>
                </c:pt>
                <c:pt idx="88">
                  <c:v>0.60390801488511581</c:v>
                </c:pt>
                <c:pt idx="89">
                  <c:v>0.60129028904318071</c:v>
                </c:pt>
                <c:pt idx="90">
                  <c:v>0.60023454516594055</c:v>
                </c:pt>
                <c:pt idx="91">
                  <c:v>0.60000536870343979</c:v>
                </c:pt>
                <c:pt idx="92">
                  <c:v>0.6</c:v>
                </c:pt>
                <c:pt idx="93">
                  <c:v>0.6</c:v>
                </c:pt>
                <c:pt idx="94">
                  <c:v>0.6</c:v>
                </c:pt>
                <c:pt idx="95">
                  <c:v>0.6</c:v>
                </c:pt>
                <c:pt idx="96">
                  <c:v>0.6</c:v>
                </c:pt>
                <c:pt idx="97">
                  <c:v>0.6</c:v>
                </c:pt>
                <c:pt idx="98">
                  <c:v>0.6</c:v>
                </c:pt>
                <c:pt idx="99">
                  <c:v>0.6</c:v>
                </c:pt>
                <c:pt idx="100">
                  <c:v>0.6</c:v>
                </c:pt>
                <c:pt idx="101">
                  <c:v>0.6</c:v>
                </c:pt>
                <c:pt idx="102">
                  <c:v>0.6</c:v>
                </c:pt>
                <c:pt idx="103">
                  <c:v>0.6</c:v>
                </c:pt>
                <c:pt idx="104">
                  <c:v>0.6</c:v>
                </c:pt>
                <c:pt idx="105">
                  <c:v>0.6</c:v>
                </c:pt>
                <c:pt idx="106">
                  <c:v>0.6</c:v>
                </c:pt>
                <c:pt idx="107">
                  <c:v>0.6</c:v>
                </c:pt>
                <c:pt idx="108">
                  <c:v>0.6</c:v>
                </c:pt>
                <c:pt idx="109">
                  <c:v>0.6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0.6</c:v>
                </c:pt>
                <c:pt idx="114">
                  <c:v>0.6</c:v>
                </c:pt>
                <c:pt idx="115">
                  <c:v>0.6</c:v>
                </c:pt>
                <c:pt idx="116">
                  <c:v>0.6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0.6</c:v>
                </c:pt>
                <c:pt idx="121">
                  <c:v>0.6</c:v>
                </c:pt>
                <c:pt idx="122">
                  <c:v>0.6</c:v>
                </c:pt>
                <c:pt idx="123">
                  <c:v>0.6</c:v>
                </c:pt>
                <c:pt idx="124">
                  <c:v>0.6</c:v>
                </c:pt>
                <c:pt idx="125">
                  <c:v>0.6</c:v>
                </c:pt>
                <c:pt idx="126">
                  <c:v>0.6</c:v>
                </c:pt>
                <c:pt idx="127">
                  <c:v>0.6</c:v>
                </c:pt>
                <c:pt idx="128">
                  <c:v>0.6</c:v>
                </c:pt>
                <c:pt idx="129">
                  <c:v>0.6</c:v>
                </c:pt>
                <c:pt idx="130">
                  <c:v>0.6</c:v>
                </c:pt>
                <c:pt idx="131">
                  <c:v>0.6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'21-9-2004'!$H$41:$H$167</c:f>
              <c:numCache>
                <c:formatCode>General</c:formatCode>
                <c:ptCount val="127"/>
                <c:pt idx="0">
                  <c:v>-9000</c:v>
                </c:pt>
                <c:pt idx="1">
                  <c:v>-8000</c:v>
                </c:pt>
                <c:pt idx="2">
                  <c:v>-7000</c:v>
                </c:pt>
                <c:pt idx="3">
                  <c:v>-6000</c:v>
                </c:pt>
                <c:pt idx="4">
                  <c:v>-5000</c:v>
                </c:pt>
                <c:pt idx="5">
                  <c:v>-4000</c:v>
                </c:pt>
                <c:pt idx="6">
                  <c:v>-3000</c:v>
                </c:pt>
                <c:pt idx="7">
                  <c:v>-2000</c:v>
                </c:pt>
                <c:pt idx="8">
                  <c:v>-1000</c:v>
                </c:pt>
                <c:pt idx="9">
                  <c:v>0</c:v>
                </c:pt>
                <c:pt idx="10">
                  <c:v>1000</c:v>
                </c:pt>
                <c:pt idx="11">
                  <c:v>2000</c:v>
                </c:pt>
                <c:pt idx="12">
                  <c:v>3000</c:v>
                </c:pt>
                <c:pt idx="13">
                  <c:v>4000</c:v>
                </c:pt>
                <c:pt idx="14">
                  <c:v>5000</c:v>
                </c:pt>
                <c:pt idx="15">
                  <c:v>6000</c:v>
                </c:pt>
                <c:pt idx="16">
                  <c:v>7000</c:v>
                </c:pt>
                <c:pt idx="17">
                  <c:v>8000</c:v>
                </c:pt>
                <c:pt idx="18">
                  <c:v>9000</c:v>
                </c:pt>
                <c:pt idx="19">
                  <c:v>10000</c:v>
                </c:pt>
                <c:pt idx="20">
                  <c:v>11000</c:v>
                </c:pt>
                <c:pt idx="21">
                  <c:v>12000</c:v>
                </c:pt>
                <c:pt idx="22">
                  <c:v>13000</c:v>
                </c:pt>
                <c:pt idx="23">
                  <c:v>14000</c:v>
                </c:pt>
                <c:pt idx="24">
                  <c:v>15000</c:v>
                </c:pt>
                <c:pt idx="25">
                  <c:v>16000</c:v>
                </c:pt>
                <c:pt idx="26">
                  <c:v>17000</c:v>
                </c:pt>
                <c:pt idx="27">
                  <c:v>18000</c:v>
                </c:pt>
                <c:pt idx="28">
                  <c:v>19000</c:v>
                </c:pt>
                <c:pt idx="29">
                  <c:v>20000</c:v>
                </c:pt>
                <c:pt idx="30">
                  <c:v>21000</c:v>
                </c:pt>
                <c:pt idx="31">
                  <c:v>22000</c:v>
                </c:pt>
                <c:pt idx="32">
                  <c:v>23000</c:v>
                </c:pt>
                <c:pt idx="33">
                  <c:v>24000</c:v>
                </c:pt>
                <c:pt idx="34">
                  <c:v>25000</c:v>
                </c:pt>
                <c:pt idx="35">
                  <c:v>26000</c:v>
                </c:pt>
                <c:pt idx="36">
                  <c:v>27000</c:v>
                </c:pt>
                <c:pt idx="37">
                  <c:v>28000</c:v>
                </c:pt>
                <c:pt idx="38">
                  <c:v>29000</c:v>
                </c:pt>
                <c:pt idx="39">
                  <c:v>30000</c:v>
                </c:pt>
                <c:pt idx="40">
                  <c:v>31000</c:v>
                </c:pt>
                <c:pt idx="41">
                  <c:v>32000</c:v>
                </c:pt>
                <c:pt idx="42">
                  <c:v>33000</c:v>
                </c:pt>
                <c:pt idx="43">
                  <c:v>34000</c:v>
                </c:pt>
                <c:pt idx="44">
                  <c:v>35000</c:v>
                </c:pt>
                <c:pt idx="45">
                  <c:v>36000</c:v>
                </c:pt>
                <c:pt idx="46">
                  <c:v>37000</c:v>
                </c:pt>
                <c:pt idx="47">
                  <c:v>38000</c:v>
                </c:pt>
                <c:pt idx="48">
                  <c:v>39000</c:v>
                </c:pt>
                <c:pt idx="49">
                  <c:v>40000</c:v>
                </c:pt>
                <c:pt idx="50">
                  <c:v>41000</c:v>
                </c:pt>
                <c:pt idx="51">
                  <c:v>42000</c:v>
                </c:pt>
                <c:pt idx="52">
                  <c:v>43000</c:v>
                </c:pt>
                <c:pt idx="53">
                  <c:v>44000</c:v>
                </c:pt>
                <c:pt idx="54">
                  <c:v>45000</c:v>
                </c:pt>
                <c:pt idx="55">
                  <c:v>46000</c:v>
                </c:pt>
                <c:pt idx="56">
                  <c:v>47000</c:v>
                </c:pt>
                <c:pt idx="57">
                  <c:v>48000</c:v>
                </c:pt>
                <c:pt idx="58">
                  <c:v>49000</c:v>
                </c:pt>
                <c:pt idx="59">
                  <c:v>50000</c:v>
                </c:pt>
                <c:pt idx="60">
                  <c:v>51000</c:v>
                </c:pt>
                <c:pt idx="61">
                  <c:v>52000</c:v>
                </c:pt>
                <c:pt idx="62">
                  <c:v>53000</c:v>
                </c:pt>
                <c:pt idx="63">
                  <c:v>54000</c:v>
                </c:pt>
                <c:pt idx="64">
                  <c:v>55000</c:v>
                </c:pt>
                <c:pt idx="65">
                  <c:v>56000</c:v>
                </c:pt>
                <c:pt idx="66">
                  <c:v>57000</c:v>
                </c:pt>
                <c:pt idx="67">
                  <c:v>58000</c:v>
                </c:pt>
                <c:pt idx="68">
                  <c:v>59000</c:v>
                </c:pt>
                <c:pt idx="69">
                  <c:v>60000</c:v>
                </c:pt>
                <c:pt idx="70">
                  <c:v>61000</c:v>
                </c:pt>
                <c:pt idx="71">
                  <c:v>62000</c:v>
                </c:pt>
                <c:pt idx="72">
                  <c:v>63000</c:v>
                </c:pt>
                <c:pt idx="73">
                  <c:v>64000</c:v>
                </c:pt>
                <c:pt idx="74">
                  <c:v>65000</c:v>
                </c:pt>
                <c:pt idx="75">
                  <c:v>66000</c:v>
                </c:pt>
                <c:pt idx="76">
                  <c:v>67000</c:v>
                </c:pt>
                <c:pt idx="77">
                  <c:v>68000</c:v>
                </c:pt>
                <c:pt idx="78">
                  <c:v>69000</c:v>
                </c:pt>
                <c:pt idx="79">
                  <c:v>70000</c:v>
                </c:pt>
                <c:pt idx="80">
                  <c:v>71000</c:v>
                </c:pt>
                <c:pt idx="81">
                  <c:v>72000</c:v>
                </c:pt>
                <c:pt idx="82">
                  <c:v>73000</c:v>
                </c:pt>
                <c:pt idx="83">
                  <c:v>74000</c:v>
                </c:pt>
                <c:pt idx="84">
                  <c:v>75000</c:v>
                </c:pt>
                <c:pt idx="85">
                  <c:v>76000</c:v>
                </c:pt>
                <c:pt idx="86">
                  <c:v>77000</c:v>
                </c:pt>
                <c:pt idx="87">
                  <c:v>78000</c:v>
                </c:pt>
                <c:pt idx="88">
                  <c:v>79000</c:v>
                </c:pt>
                <c:pt idx="89">
                  <c:v>80000</c:v>
                </c:pt>
                <c:pt idx="90">
                  <c:v>81000</c:v>
                </c:pt>
                <c:pt idx="91">
                  <c:v>82000</c:v>
                </c:pt>
                <c:pt idx="92">
                  <c:v>83000</c:v>
                </c:pt>
                <c:pt idx="93">
                  <c:v>84000</c:v>
                </c:pt>
                <c:pt idx="94">
                  <c:v>85000</c:v>
                </c:pt>
                <c:pt idx="95">
                  <c:v>86000</c:v>
                </c:pt>
                <c:pt idx="96">
                  <c:v>87000</c:v>
                </c:pt>
                <c:pt idx="97">
                  <c:v>88000</c:v>
                </c:pt>
                <c:pt idx="98">
                  <c:v>89000</c:v>
                </c:pt>
                <c:pt idx="99">
                  <c:v>90000</c:v>
                </c:pt>
                <c:pt idx="100">
                  <c:v>91000</c:v>
                </c:pt>
                <c:pt idx="101">
                  <c:v>92000</c:v>
                </c:pt>
                <c:pt idx="102">
                  <c:v>93000</c:v>
                </c:pt>
                <c:pt idx="103">
                  <c:v>94000</c:v>
                </c:pt>
                <c:pt idx="104">
                  <c:v>95000</c:v>
                </c:pt>
                <c:pt idx="105">
                  <c:v>96000</c:v>
                </c:pt>
                <c:pt idx="106">
                  <c:v>97000</c:v>
                </c:pt>
                <c:pt idx="107">
                  <c:v>98000</c:v>
                </c:pt>
                <c:pt idx="108">
                  <c:v>99000</c:v>
                </c:pt>
                <c:pt idx="109">
                  <c:v>100000</c:v>
                </c:pt>
                <c:pt idx="110">
                  <c:v>101000</c:v>
                </c:pt>
                <c:pt idx="111">
                  <c:v>102000</c:v>
                </c:pt>
                <c:pt idx="112">
                  <c:v>103000</c:v>
                </c:pt>
                <c:pt idx="113">
                  <c:v>104000</c:v>
                </c:pt>
                <c:pt idx="114">
                  <c:v>105000</c:v>
                </c:pt>
                <c:pt idx="115">
                  <c:v>106000</c:v>
                </c:pt>
                <c:pt idx="116">
                  <c:v>107000</c:v>
                </c:pt>
                <c:pt idx="117">
                  <c:v>108000</c:v>
                </c:pt>
                <c:pt idx="118">
                  <c:v>109000</c:v>
                </c:pt>
                <c:pt idx="119">
                  <c:v>110000</c:v>
                </c:pt>
                <c:pt idx="120">
                  <c:v>111000</c:v>
                </c:pt>
                <c:pt idx="121">
                  <c:v>112000</c:v>
                </c:pt>
                <c:pt idx="122">
                  <c:v>113000</c:v>
                </c:pt>
                <c:pt idx="123">
                  <c:v>114000</c:v>
                </c:pt>
                <c:pt idx="124">
                  <c:v>115000</c:v>
                </c:pt>
                <c:pt idx="125">
                  <c:v>116000</c:v>
                </c:pt>
                <c:pt idx="126">
                  <c:v>117000</c:v>
                </c:pt>
              </c:numCache>
            </c:numRef>
          </c:xVal>
          <c:yVal>
            <c:numRef>
              <c:f>'21-9-2004'!$G$41:$G$167</c:f>
              <c:numCache>
                <c:formatCode>#,#00</c:formatCode>
                <c:ptCount val="127"/>
                <c:pt idx="0">
                  <c:v>24</c:v>
                </c:pt>
                <c:pt idx="1">
                  <c:v>23.806883887553344</c:v>
                </c:pt>
                <c:pt idx="2">
                  <c:v>23.603951471638595</c:v>
                </c:pt>
                <c:pt idx="3">
                  <c:v>23.390780099622475</c:v>
                </c:pt>
                <c:pt idx="4">
                  <c:v>23.166938346549149</c:v>
                </c:pt>
                <c:pt idx="5">
                  <c:v>22.931987165893627</c:v>
                </c:pt>
                <c:pt idx="6">
                  <c:v>22.685481272449472</c:v>
                </c:pt>
                <c:pt idx="7">
                  <c:v>22.426970785218067</c:v>
                </c:pt>
                <c:pt idx="8">
                  <c:v>22.156003160598569</c:v>
                </c:pt>
                <c:pt idx="9">
                  <c:v>21.872125448693605</c:v>
                </c:pt>
                <c:pt idx="10">
                  <c:v>21.574886908116888</c:v>
                </c:pt>
                <c:pt idx="11">
                  <c:v>21.263842017278247</c:v>
                </c:pt>
                <c:pt idx="12">
                  <c:v>20.93855392267772</c:v>
                </c:pt>
                <c:pt idx="13">
                  <c:v>20.598598367199102</c:v>
                </c:pt>
                <c:pt idx="14">
                  <c:v>20.243568143670263</c:v>
                </c:pt>
                <c:pt idx="15">
                  <c:v>19.87307812094895</c:v>
                </c:pt>
                <c:pt idx="16">
                  <c:v>19.486770891365758</c:v>
                </c:pt>
                <c:pt idx="17">
                  <c:v>19.084323089348299</c:v>
                </c:pt>
                <c:pt idx="18">
                  <c:v>18.665452431261485</c:v>
                </c:pt>
                <c:pt idx="19">
                  <c:v>18.229925525682571</c:v>
                </c:pt>
                <c:pt idx="20">
                  <c:v>17.777566501187032</c:v>
                </c:pt>
                <c:pt idx="21">
                  <c:v>17.308266494891626</c:v>
                </c:pt>
                <c:pt idx="22">
                  <c:v>16.821994039048292</c:v>
                </c:pt>
                <c:pt idx="23">
                  <c:v>16.328819318922655</c:v>
                </c:pt>
                <c:pt idx="24">
                  <c:v>15.83895071637451</c:v>
                </c:pt>
                <c:pt idx="25">
                  <c:v>15.352631599146982</c:v>
                </c:pt>
                <c:pt idx="26">
                  <c:v>14.870108922848202</c:v>
                </c:pt>
                <c:pt idx="27">
                  <c:v>14.391633032519213</c:v>
                </c:pt>
                <c:pt idx="28">
                  <c:v>13.917457444142805</c:v>
                </c:pt>
                <c:pt idx="29">
                  <c:v>13.447838605012688</c:v>
                </c:pt>
                <c:pt idx="30">
                  <c:v>12.983035631844828</c:v>
                </c:pt>
                <c:pt idx="31">
                  <c:v>12.523310025475626</c:v>
                </c:pt>
                <c:pt idx="32">
                  <c:v>12.068925360955351</c:v>
                </c:pt>
                <c:pt idx="33">
                  <c:v>11.620146951808817</c:v>
                </c:pt>
                <c:pt idx="34">
                  <c:v>11.177241487201329</c:v>
                </c:pt>
                <c:pt idx="35">
                  <c:v>10.740476640713666</c:v>
                </c:pt>
                <c:pt idx="36">
                  <c:v>10.31012064939903</c:v>
                </c:pt>
                <c:pt idx="37">
                  <c:v>9.8864418617651566</c:v>
                </c:pt>
                <c:pt idx="38">
                  <c:v>9.4697082532987178</c:v>
                </c:pt>
                <c:pt idx="39">
                  <c:v>9.0601869081258428</c:v>
                </c:pt>
                <c:pt idx="40">
                  <c:v>8.6581434653838496</c:v>
                </c:pt>
                <c:pt idx="41">
                  <c:v>8.2638415288654272</c:v>
                </c:pt>
                <c:pt idx="42">
                  <c:v>7.8775420384883104</c:v>
                </c:pt>
                <c:pt idx="43">
                  <c:v>7.4995026021425151</c:v>
                </c:pt>
                <c:pt idx="44">
                  <c:v>7.1299767864740442</c:v>
                </c:pt>
                <c:pt idx="45">
                  <c:v>6.7692133651806348</c:v>
                </c:pt>
                <c:pt idx="46">
                  <c:v>6.4174555234227499</c:v>
                </c:pt>
                <c:pt idx="47">
                  <c:v>6.0749400169935495</c:v>
                </c:pt>
                <c:pt idx="48">
                  <c:v>5.7418962849475124</c:v>
                </c:pt>
                <c:pt idx="49">
                  <c:v>5.4185455144604058</c:v>
                </c:pt>
                <c:pt idx="50">
                  <c:v>5.1050996567872664</c:v>
                </c:pt>
                <c:pt idx="51">
                  <c:v>4.8017603933021995</c:v>
                </c:pt>
                <c:pt idx="52">
                  <c:v>4.5087180507489766</c:v>
                </c:pt>
                <c:pt idx="53">
                  <c:v>4.2261504650082387</c:v>
                </c:pt>
                <c:pt idx="54">
                  <c:v>3.9542217929016057</c:v>
                </c:pt>
                <c:pt idx="55">
                  <c:v>3.6930812718105597</c:v>
                </c:pt>
                <c:pt idx="56">
                  <c:v>3.4428619271968688</c:v>
                </c:pt>
                <c:pt idx="57">
                  <c:v>3.2036792284792148</c:v>
                </c:pt>
                <c:pt idx="58">
                  <c:v>2.9756296941586005</c:v>
                </c:pt>
                <c:pt idx="59">
                  <c:v>2.7587894476051988</c:v>
                </c:pt>
                <c:pt idx="60">
                  <c:v>2.5532127255363335</c:v>
                </c:pt>
                <c:pt idx="61">
                  <c:v>2.3589303419474268</c:v>
                </c:pt>
                <c:pt idx="62">
                  <c:v>2.1759481111270329</c:v>
                </c:pt>
                <c:pt idx="63">
                  <c:v>2.0042452344205537</c:v>
                </c:pt>
                <c:pt idx="64">
                  <c:v>1.8437726566382793</c:v>
                </c:pt>
                <c:pt idx="65">
                  <c:v>1.6944513994742691</c:v>
                </c:pt>
                <c:pt idx="66">
                  <c:v>1.5561708810658645</c:v>
                </c:pt>
                <c:pt idx="67">
                  <c:v>1.4287872329469398</c:v>
                </c:pt>
                <c:pt idx="68">
                  <c:v>1.3121216282183084</c:v>
                </c:pt>
                <c:pt idx="69">
                  <c:v>1.2059586378897329</c:v>
                </c:pt>
                <c:pt idx="70">
                  <c:v>1.1100446361901506</c:v>
                </c:pt>
                <c:pt idx="71">
                  <c:v>1.0240862803984632</c:v>
                </c:pt>
                <c:pt idx="72">
                  <c:v>0.94774909669336094</c:v>
                </c:pt>
                <c:pt idx="73">
                  <c:v>0.88065621104265746</c:v>
                </c:pt>
                <c:pt idx="74">
                  <c:v>0.82238727379944809</c:v>
                </c:pt>
                <c:pt idx="75">
                  <c:v>0.77247763924354795</c:v>
                </c:pt>
                <c:pt idx="76">
                  <c:v>0.73041787799897917</c:v>
                </c:pt>
                <c:pt idx="77">
                  <c:v>0.69565372291885597</c:v>
                </c:pt>
                <c:pt idx="78">
                  <c:v>0.66758658061163922</c:v>
                </c:pt>
                <c:pt idx="79">
                  <c:v>0.64557478621165343</c:v>
                </c:pt>
                <c:pt idx="80">
                  <c:v>0.62893584689702364</c:v>
                </c:pt>
                <c:pt idx="81">
                  <c:v>0.61695002607129312</c:v>
                </c:pt>
                <c:pt idx="82">
                  <c:v>0.60886579719569023</c:v>
                </c:pt>
                <c:pt idx="83">
                  <c:v>0.60390801488511581</c:v>
                </c:pt>
                <c:pt idx="84">
                  <c:v>0.60129028904318071</c:v>
                </c:pt>
                <c:pt idx="85">
                  <c:v>0.60023454516594055</c:v>
                </c:pt>
                <c:pt idx="86">
                  <c:v>0.60000536870343979</c:v>
                </c:pt>
                <c:pt idx="87">
                  <c:v>0.6</c:v>
                </c:pt>
                <c:pt idx="88">
                  <c:v>0.6</c:v>
                </c:pt>
                <c:pt idx="89">
                  <c:v>0.6</c:v>
                </c:pt>
                <c:pt idx="90">
                  <c:v>0.6</c:v>
                </c:pt>
                <c:pt idx="91">
                  <c:v>0.6</c:v>
                </c:pt>
                <c:pt idx="92">
                  <c:v>0.6</c:v>
                </c:pt>
                <c:pt idx="93">
                  <c:v>0.6</c:v>
                </c:pt>
                <c:pt idx="94">
                  <c:v>0.6</c:v>
                </c:pt>
                <c:pt idx="95">
                  <c:v>0.6</c:v>
                </c:pt>
                <c:pt idx="96">
                  <c:v>0.6</c:v>
                </c:pt>
                <c:pt idx="97">
                  <c:v>0.6</c:v>
                </c:pt>
                <c:pt idx="98">
                  <c:v>0.6</c:v>
                </c:pt>
                <c:pt idx="99">
                  <c:v>0.6</c:v>
                </c:pt>
                <c:pt idx="100">
                  <c:v>0.6</c:v>
                </c:pt>
                <c:pt idx="101">
                  <c:v>0.6</c:v>
                </c:pt>
                <c:pt idx="102">
                  <c:v>0.6</c:v>
                </c:pt>
                <c:pt idx="103">
                  <c:v>0.6</c:v>
                </c:pt>
                <c:pt idx="104">
                  <c:v>0.6</c:v>
                </c:pt>
                <c:pt idx="105">
                  <c:v>0.6</c:v>
                </c:pt>
                <c:pt idx="106">
                  <c:v>0.6</c:v>
                </c:pt>
                <c:pt idx="107">
                  <c:v>0.6</c:v>
                </c:pt>
                <c:pt idx="108">
                  <c:v>0.6</c:v>
                </c:pt>
                <c:pt idx="109">
                  <c:v>0.6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0.6</c:v>
                </c:pt>
                <c:pt idx="114">
                  <c:v>0.6</c:v>
                </c:pt>
                <c:pt idx="115">
                  <c:v>0.6</c:v>
                </c:pt>
                <c:pt idx="116">
                  <c:v>0.6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0.6</c:v>
                </c:pt>
                <c:pt idx="121">
                  <c:v>0.6</c:v>
                </c:pt>
                <c:pt idx="122">
                  <c:v>0.6</c:v>
                </c:pt>
                <c:pt idx="123">
                  <c:v>0.6</c:v>
                </c:pt>
                <c:pt idx="124">
                  <c:v>0.6</c:v>
                </c:pt>
                <c:pt idx="125">
                  <c:v>0.6</c:v>
                </c:pt>
                <c:pt idx="126">
                  <c:v>0.6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505984"/>
        <c:axId val="110508288"/>
      </c:scatterChart>
      <c:valAx>
        <c:axId val="110505984"/>
        <c:scaling>
          <c:orientation val="minMax"/>
          <c:max val="9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0508288"/>
        <c:crosses val="autoZero"/>
        <c:crossBetween val="midCat"/>
      </c:valAx>
      <c:valAx>
        <c:axId val="11050828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050598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Elbe 4-4-2004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'4-4-2004'!$F$5:$F$22</c:f>
              <c:numCache>
                <c:formatCode>General</c:formatCode>
                <c:ptCount val="18"/>
                <c:pt idx="0">
                  <c:v>66500</c:v>
                </c:pt>
                <c:pt idx="1">
                  <c:v>98100</c:v>
                </c:pt>
                <c:pt idx="2">
                  <c:v>117200</c:v>
                </c:pt>
                <c:pt idx="3">
                  <c:v>-18100</c:v>
                </c:pt>
                <c:pt idx="4">
                  <c:v>-4400</c:v>
                </c:pt>
                <c:pt idx="5">
                  <c:v>-4100</c:v>
                </c:pt>
                <c:pt idx="6">
                  <c:v>33400</c:v>
                </c:pt>
                <c:pt idx="7">
                  <c:v>75700</c:v>
                </c:pt>
                <c:pt idx="8">
                  <c:v>84000</c:v>
                </c:pt>
                <c:pt idx="9">
                  <c:v>62300</c:v>
                </c:pt>
                <c:pt idx="10">
                  <c:v>50500</c:v>
                </c:pt>
                <c:pt idx="11">
                  <c:v>18100</c:v>
                </c:pt>
              </c:numCache>
            </c:numRef>
          </c:xVal>
          <c:yVal>
            <c:numRef>
              <c:f>'4-4-2004'!$G$5:$G$22</c:f>
              <c:numCache>
                <c:formatCode>0.00</c:formatCode>
                <c:ptCount val="18"/>
                <c:pt idx="0">
                  <c:v>0.79059999999999997</c:v>
                </c:pt>
                <c:pt idx="1">
                  <c:v>0</c:v>
                </c:pt>
                <c:pt idx="2">
                  <c:v>0</c:v>
                </c:pt>
                <c:pt idx="3">
                  <c:v>22.042999999999999</c:v>
                </c:pt>
                <c:pt idx="4">
                  <c:v>20.234000000000002</c:v>
                </c:pt>
                <c:pt idx="5">
                  <c:v>19.698</c:v>
                </c:pt>
                <c:pt idx="6">
                  <c:v>4.3550000000000004</c:v>
                </c:pt>
                <c:pt idx="7">
                  <c:v>0.33500000000000002</c:v>
                </c:pt>
                <c:pt idx="8">
                  <c:v>0.46899999999999997</c:v>
                </c:pt>
                <c:pt idx="9">
                  <c:v>0.67</c:v>
                </c:pt>
                <c:pt idx="10">
                  <c:v>0.87100000000000011</c:v>
                </c:pt>
                <c:pt idx="11">
                  <c:v>12.395000000000001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'4-4-2004'!$H$5:$H$22</c:f>
              <c:numCache>
                <c:formatCode>General</c:formatCode>
                <c:ptCount val="18"/>
                <c:pt idx="0">
                  <c:v>66500</c:v>
                </c:pt>
                <c:pt idx="1">
                  <c:v>98100</c:v>
                </c:pt>
                <c:pt idx="2">
                  <c:v>117200</c:v>
                </c:pt>
                <c:pt idx="3">
                  <c:v>-18100</c:v>
                </c:pt>
                <c:pt idx="4">
                  <c:v>-4400</c:v>
                </c:pt>
                <c:pt idx="5">
                  <c:v>-4100</c:v>
                </c:pt>
                <c:pt idx="6">
                  <c:v>33400</c:v>
                </c:pt>
                <c:pt idx="7">
                  <c:v>75700</c:v>
                </c:pt>
                <c:pt idx="8">
                  <c:v>84000</c:v>
                </c:pt>
                <c:pt idx="9">
                  <c:v>62300</c:v>
                </c:pt>
                <c:pt idx="10">
                  <c:v>50500</c:v>
                </c:pt>
                <c:pt idx="11">
                  <c:v>18100</c:v>
                </c:pt>
              </c:numCache>
            </c:numRef>
          </c:xVal>
          <c:yVal>
            <c:numRef>
              <c:f>'4-4-2004'!$I$5:$I$22</c:f>
              <c:numCache>
                <c:formatCode>0.00</c:formatCode>
                <c:ptCount val="18"/>
                <c:pt idx="0">
                  <c:v>0.64990000000000003</c:v>
                </c:pt>
                <c:pt idx="1">
                  <c:v>0</c:v>
                </c:pt>
                <c:pt idx="2">
                  <c:v>0</c:v>
                </c:pt>
                <c:pt idx="3">
                  <c:v>18.492000000000001</c:v>
                </c:pt>
                <c:pt idx="4">
                  <c:v>11.725000000000001</c:v>
                </c:pt>
                <c:pt idx="5">
                  <c:v>11.926000000000002</c:v>
                </c:pt>
                <c:pt idx="6">
                  <c:v>0.46899999999999997</c:v>
                </c:pt>
                <c:pt idx="7">
                  <c:v>0.26800000000000002</c:v>
                </c:pt>
                <c:pt idx="8" formatCode="General">
                  <c:v>0.46899999999999997</c:v>
                </c:pt>
                <c:pt idx="9" formatCode="General">
                  <c:v>0.60300000000000009</c:v>
                </c:pt>
                <c:pt idx="10" formatCode="General">
                  <c:v>0.7370000000000001</c:v>
                </c:pt>
                <c:pt idx="11" formatCode="General">
                  <c:v>2.9480000000000004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'4-4-2004'!$I$32:$I$167</c:f>
              <c:numCache>
                <c:formatCode>General</c:formatCode>
                <c:ptCount val="136"/>
                <c:pt idx="0">
                  <c:v>-8000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  <c:pt idx="16">
                  <c:v>17000</c:v>
                </c:pt>
                <c:pt idx="17">
                  <c:v>18000</c:v>
                </c:pt>
                <c:pt idx="18">
                  <c:v>19000</c:v>
                </c:pt>
                <c:pt idx="19">
                  <c:v>20000</c:v>
                </c:pt>
                <c:pt idx="20">
                  <c:v>21000</c:v>
                </c:pt>
                <c:pt idx="21">
                  <c:v>22000</c:v>
                </c:pt>
                <c:pt idx="22">
                  <c:v>23000</c:v>
                </c:pt>
                <c:pt idx="23">
                  <c:v>24000</c:v>
                </c:pt>
                <c:pt idx="24">
                  <c:v>25000</c:v>
                </c:pt>
                <c:pt idx="25">
                  <c:v>26000</c:v>
                </c:pt>
                <c:pt idx="26">
                  <c:v>27000</c:v>
                </c:pt>
                <c:pt idx="27">
                  <c:v>28000</c:v>
                </c:pt>
                <c:pt idx="28">
                  <c:v>29000</c:v>
                </c:pt>
                <c:pt idx="29">
                  <c:v>30000</c:v>
                </c:pt>
                <c:pt idx="30">
                  <c:v>31000</c:v>
                </c:pt>
                <c:pt idx="31">
                  <c:v>32000</c:v>
                </c:pt>
                <c:pt idx="32">
                  <c:v>33000</c:v>
                </c:pt>
                <c:pt idx="33">
                  <c:v>34000</c:v>
                </c:pt>
                <c:pt idx="34">
                  <c:v>35000</c:v>
                </c:pt>
                <c:pt idx="35">
                  <c:v>36000</c:v>
                </c:pt>
                <c:pt idx="36">
                  <c:v>37000</c:v>
                </c:pt>
                <c:pt idx="37">
                  <c:v>38000</c:v>
                </c:pt>
                <c:pt idx="38">
                  <c:v>39000</c:v>
                </c:pt>
                <c:pt idx="39">
                  <c:v>40000</c:v>
                </c:pt>
                <c:pt idx="40">
                  <c:v>41000</c:v>
                </c:pt>
                <c:pt idx="41">
                  <c:v>42000</c:v>
                </c:pt>
                <c:pt idx="42">
                  <c:v>43000</c:v>
                </c:pt>
                <c:pt idx="43">
                  <c:v>44000</c:v>
                </c:pt>
                <c:pt idx="44">
                  <c:v>45000</c:v>
                </c:pt>
                <c:pt idx="45">
                  <c:v>46000</c:v>
                </c:pt>
                <c:pt idx="46">
                  <c:v>47000</c:v>
                </c:pt>
                <c:pt idx="47">
                  <c:v>48000</c:v>
                </c:pt>
                <c:pt idx="48">
                  <c:v>49000</c:v>
                </c:pt>
                <c:pt idx="49">
                  <c:v>50000</c:v>
                </c:pt>
                <c:pt idx="50">
                  <c:v>51000</c:v>
                </c:pt>
                <c:pt idx="51">
                  <c:v>52000</c:v>
                </c:pt>
                <c:pt idx="52">
                  <c:v>53000</c:v>
                </c:pt>
                <c:pt idx="53">
                  <c:v>54000</c:v>
                </c:pt>
                <c:pt idx="54">
                  <c:v>55000</c:v>
                </c:pt>
                <c:pt idx="55">
                  <c:v>56000</c:v>
                </c:pt>
                <c:pt idx="56">
                  <c:v>57000</c:v>
                </c:pt>
                <c:pt idx="57">
                  <c:v>58000</c:v>
                </c:pt>
                <c:pt idx="58">
                  <c:v>59000</c:v>
                </c:pt>
                <c:pt idx="59">
                  <c:v>60000</c:v>
                </c:pt>
                <c:pt idx="60">
                  <c:v>61000</c:v>
                </c:pt>
                <c:pt idx="61">
                  <c:v>62000</c:v>
                </c:pt>
                <c:pt idx="62">
                  <c:v>63000</c:v>
                </c:pt>
                <c:pt idx="63">
                  <c:v>64000</c:v>
                </c:pt>
                <c:pt idx="64">
                  <c:v>65000</c:v>
                </c:pt>
                <c:pt idx="65">
                  <c:v>66000</c:v>
                </c:pt>
                <c:pt idx="66">
                  <c:v>67000</c:v>
                </c:pt>
                <c:pt idx="67">
                  <c:v>68000</c:v>
                </c:pt>
                <c:pt idx="68">
                  <c:v>69000</c:v>
                </c:pt>
                <c:pt idx="69">
                  <c:v>70000</c:v>
                </c:pt>
                <c:pt idx="70">
                  <c:v>71000</c:v>
                </c:pt>
                <c:pt idx="71">
                  <c:v>72000</c:v>
                </c:pt>
                <c:pt idx="72">
                  <c:v>73000</c:v>
                </c:pt>
                <c:pt idx="73">
                  <c:v>74000</c:v>
                </c:pt>
                <c:pt idx="74">
                  <c:v>75000</c:v>
                </c:pt>
                <c:pt idx="75">
                  <c:v>76000</c:v>
                </c:pt>
                <c:pt idx="76">
                  <c:v>77000</c:v>
                </c:pt>
                <c:pt idx="77">
                  <c:v>78000</c:v>
                </c:pt>
                <c:pt idx="78">
                  <c:v>79000</c:v>
                </c:pt>
                <c:pt idx="79">
                  <c:v>80000</c:v>
                </c:pt>
                <c:pt idx="80">
                  <c:v>81000</c:v>
                </c:pt>
                <c:pt idx="81">
                  <c:v>82000</c:v>
                </c:pt>
                <c:pt idx="82">
                  <c:v>83000</c:v>
                </c:pt>
                <c:pt idx="83">
                  <c:v>84000</c:v>
                </c:pt>
                <c:pt idx="84">
                  <c:v>85000</c:v>
                </c:pt>
                <c:pt idx="85">
                  <c:v>86000</c:v>
                </c:pt>
                <c:pt idx="86">
                  <c:v>87000</c:v>
                </c:pt>
                <c:pt idx="87">
                  <c:v>88000</c:v>
                </c:pt>
                <c:pt idx="88">
                  <c:v>89000</c:v>
                </c:pt>
                <c:pt idx="89">
                  <c:v>90000</c:v>
                </c:pt>
                <c:pt idx="90">
                  <c:v>91000</c:v>
                </c:pt>
                <c:pt idx="91">
                  <c:v>92000</c:v>
                </c:pt>
                <c:pt idx="92">
                  <c:v>93000</c:v>
                </c:pt>
                <c:pt idx="93">
                  <c:v>94000</c:v>
                </c:pt>
                <c:pt idx="94">
                  <c:v>95000</c:v>
                </c:pt>
                <c:pt idx="95">
                  <c:v>96000</c:v>
                </c:pt>
                <c:pt idx="96">
                  <c:v>97000</c:v>
                </c:pt>
                <c:pt idx="97">
                  <c:v>98000</c:v>
                </c:pt>
                <c:pt idx="98">
                  <c:v>99000</c:v>
                </c:pt>
                <c:pt idx="99">
                  <c:v>100000</c:v>
                </c:pt>
                <c:pt idx="100">
                  <c:v>101000</c:v>
                </c:pt>
                <c:pt idx="101">
                  <c:v>102000</c:v>
                </c:pt>
                <c:pt idx="102">
                  <c:v>103000</c:v>
                </c:pt>
                <c:pt idx="103">
                  <c:v>104000</c:v>
                </c:pt>
                <c:pt idx="104">
                  <c:v>105000</c:v>
                </c:pt>
                <c:pt idx="105">
                  <c:v>106000</c:v>
                </c:pt>
                <c:pt idx="106">
                  <c:v>107000</c:v>
                </c:pt>
                <c:pt idx="107">
                  <c:v>108000</c:v>
                </c:pt>
                <c:pt idx="108">
                  <c:v>109000</c:v>
                </c:pt>
                <c:pt idx="109">
                  <c:v>110000</c:v>
                </c:pt>
                <c:pt idx="110">
                  <c:v>111000</c:v>
                </c:pt>
                <c:pt idx="111">
                  <c:v>112000</c:v>
                </c:pt>
                <c:pt idx="112">
                  <c:v>113000</c:v>
                </c:pt>
                <c:pt idx="113">
                  <c:v>114000</c:v>
                </c:pt>
                <c:pt idx="114">
                  <c:v>115000</c:v>
                </c:pt>
                <c:pt idx="115">
                  <c:v>116000</c:v>
                </c:pt>
                <c:pt idx="116">
                  <c:v>117000</c:v>
                </c:pt>
                <c:pt idx="117">
                  <c:v>118000</c:v>
                </c:pt>
                <c:pt idx="118">
                  <c:v>119000</c:v>
                </c:pt>
                <c:pt idx="119">
                  <c:v>120000</c:v>
                </c:pt>
                <c:pt idx="120">
                  <c:v>121000</c:v>
                </c:pt>
                <c:pt idx="121">
                  <c:v>122000</c:v>
                </c:pt>
                <c:pt idx="122">
                  <c:v>123000</c:v>
                </c:pt>
                <c:pt idx="123">
                  <c:v>124000</c:v>
                </c:pt>
                <c:pt idx="124">
                  <c:v>125000</c:v>
                </c:pt>
                <c:pt idx="125">
                  <c:v>126000</c:v>
                </c:pt>
                <c:pt idx="126">
                  <c:v>127000</c:v>
                </c:pt>
                <c:pt idx="127">
                  <c:v>128000</c:v>
                </c:pt>
                <c:pt idx="128">
                  <c:v>129000</c:v>
                </c:pt>
                <c:pt idx="129">
                  <c:v>130000</c:v>
                </c:pt>
                <c:pt idx="130">
                  <c:v>131000</c:v>
                </c:pt>
                <c:pt idx="131">
                  <c:v>132000</c:v>
                </c:pt>
                <c:pt idx="132">
                  <c:v>133000</c:v>
                </c:pt>
                <c:pt idx="133">
                  <c:v>134000</c:v>
                </c:pt>
                <c:pt idx="134">
                  <c:v>135000</c:v>
                </c:pt>
                <c:pt idx="135">
                  <c:v>136000</c:v>
                </c:pt>
              </c:numCache>
            </c:numRef>
          </c:xVal>
          <c:yVal>
            <c:numRef>
              <c:f>'4-4-2004'!$G$32:$G$167</c:f>
              <c:numCache>
                <c:formatCode>#,#00</c:formatCode>
                <c:ptCount val="136"/>
                <c:pt idx="0">
                  <c:v>20.597388354788531</c:v>
                </c:pt>
                <c:pt idx="1">
                  <c:v>18.506403624854361</c:v>
                </c:pt>
                <c:pt idx="2">
                  <c:v>18.238326733152942</c:v>
                </c:pt>
                <c:pt idx="3">
                  <c:v>17.958003354136796</c:v>
                </c:pt>
                <c:pt idx="4">
                  <c:v>17.665072513023876</c:v>
                </c:pt>
                <c:pt idx="5">
                  <c:v>17.359188476328118</c:v>
                </c:pt>
                <c:pt idx="6">
                  <c:v>17.040025134581082</c:v>
                </c:pt>
                <c:pt idx="7">
                  <c:v>16.707280923499123</c:v>
                </c:pt>
                <c:pt idx="8">
                  <c:v>16.360684326309059</c:v>
                </c:pt>
                <c:pt idx="9">
                  <c:v>16</c:v>
                </c:pt>
                <c:pt idx="10">
                  <c:v>15.625035567408634</c:v>
                </c:pt>
                <c:pt idx="11">
                  <c:v>15.23564911500355</c:v>
                </c:pt>
                <c:pt idx="12">
                  <c:v>14.831757432694523</c:v>
                </c:pt>
                <c:pt idx="13">
                  <c:v>14.413345026569727</c:v>
                </c:pt>
                <c:pt idx="14">
                  <c:v>13.98047392769967</c:v>
                </c:pt>
                <c:pt idx="15">
                  <c:v>13.533294309491808</c:v>
                </c:pt>
                <c:pt idx="16">
                  <c:v>13.072055911886073</c:v>
                </c:pt>
                <c:pt idx="17">
                  <c:v>12.597120252179668</c:v>
                </c:pt>
                <c:pt idx="18">
                  <c:v>12.108973578557558</c:v>
                </c:pt>
                <c:pt idx="19">
                  <c:v>11.60824049242763</c:v>
                </c:pt>
                <c:pt idx="20">
                  <c:v>11.095698128189783</c:v>
                </c:pt>
                <c:pt idx="21">
                  <c:v>10.572290732688137</c:v>
                </c:pt>
                <c:pt idx="22">
                  <c:v>10.039144429681111</c:v>
                </c:pt>
                <c:pt idx="23">
                  <c:v>9.4975818853673921</c:v>
                </c:pt>
                <c:pt idx="24">
                  <c:v>8.9491365072505715</c:v>
                </c:pt>
                <c:pt idx="25">
                  <c:v>8.3955657081072328</c:v>
                </c:pt>
                <c:pt idx="26">
                  <c:v>7.8388626470330918</c:v>
                </c:pt>
                <c:pt idx="27">
                  <c:v>7.2812657178080675</c:v>
                </c:pt>
                <c:pt idx="28">
                  <c:v>6.7252648884035304</c:v>
                </c:pt>
                <c:pt idx="29">
                  <c:v>6.173603801693341</c:v>
                </c:pt>
                <c:pt idx="30">
                  <c:v>5.6292763239895374</c:v>
                </c:pt>
                <c:pt idx="31">
                  <c:v>5.0955159732869895</c:v>
                </c:pt>
                <c:pt idx="32">
                  <c:v>4.5857944820500069</c:v>
                </c:pt>
                <c:pt idx="33">
                  <c:v>4.1111443473755669</c:v>
                </c:pt>
                <c:pt idx="34">
                  <c:v>3.671234695225992</c:v>
                </c:pt>
                <c:pt idx="35">
                  <c:v>3.2656309591255868</c:v>
                </c:pt>
                <c:pt idx="36">
                  <c:v>2.8937896201626869</c:v>
                </c:pt>
                <c:pt idx="37">
                  <c:v>2.5550530260899453</c:v>
                </c:pt>
                <c:pt idx="38">
                  <c:v>2.2486443527104014</c:v>
                </c:pt>
                <c:pt idx="39">
                  <c:v>1.9736627851568973</c:v>
                </c:pt>
                <c:pt idx="40">
                  <c:v>1.7290790146706665</c:v>
                </c:pt>
                <c:pt idx="41">
                  <c:v>1.5137311692074196</c:v>
                </c:pt>
                <c:pt idx="42">
                  <c:v>1.3263213252712234</c:v>
                </c:pt>
                <c:pt idx="43">
                  <c:v>1.1654127861569152</c:v>
                </c:pt>
                <c:pt idx="44">
                  <c:v>1.0294283617846824</c:v>
                </c:pt>
                <c:pt idx="45">
                  <c:v>0.91664995293095874</c:v>
                </c:pt>
                <c:pt idx="46">
                  <c:v>0.82521983647315578</c:v>
                </c:pt>
                <c:pt idx="47">
                  <c:v>0.75314418246407755</c:v>
                </c:pt>
                <c:pt idx="48">
                  <c:v>0.69829953308025838</c:v>
                </c:pt>
                <c:pt idx="49">
                  <c:v>0.65844328310026323</c:v>
                </c:pt>
                <c:pt idx="50">
                  <c:v>0.63122971124464222</c:v>
                </c:pt>
                <c:pt idx="51">
                  <c:v>0.61423401583269632</c:v>
                </c:pt>
                <c:pt idx="52">
                  <c:v>0.60498858316144799</c:v>
                </c:pt>
                <c:pt idx="53">
                  <c:v>0.60103975534344378</c:v>
                </c:pt>
                <c:pt idx="54">
                  <c:v>0.6000451064725294</c:v>
                </c:pt>
                <c:pt idx="55">
                  <c:v>0.6</c:v>
                </c:pt>
                <c:pt idx="56">
                  <c:v>0.6</c:v>
                </c:pt>
                <c:pt idx="57">
                  <c:v>0.6</c:v>
                </c:pt>
                <c:pt idx="58">
                  <c:v>0.6</c:v>
                </c:pt>
                <c:pt idx="59">
                  <c:v>0.6</c:v>
                </c:pt>
                <c:pt idx="60">
                  <c:v>0.6</c:v>
                </c:pt>
                <c:pt idx="61">
                  <c:v>0.6</c:v>
                </c:pt>
                <c:pt idx="62">
                  <c:v>0.6</c:v>
                </c:pt>
                <c:pt idx="63">
                  <c:v>0.6</c:v>
                </c:pt>
                <c:pt idx="64">
                  <c:v>0.6</c:v>
                </c:pt>
                <c:pt idx="65">
                  <c:v>0.6</c:v>
                </c:pt>
                <c:pt idx="66">
                  <c:v>0.6</c:v>
                </c:pt>
                <c:pt idx="67">
                  <c:v>0.6</c:v>
                </c:pt>
                <c:pt idx="68">
                  <c:v>0.6</c:v>
                </c:pt>
                <c:pt idx="69">
                  <c:v>0.6</c:v>
                </c:pt>
                <c:pt idx="70">
                  <c:v>0.6</c:v>
                </c:pt>
                <c:pt idx="71">
                  <c:v>0.6</c:v>
                </c:pt>
                <c:pt idx="72">
                  <c:v>0.6</c:v>
                </c:pt>
                <c:pt idx="73">
                  <c:v>0.6</c:v>
                </c:pt>
                <c:pt idx="74">
                  <c:v>0.6</c:v>
                </c:pt>
                <c:pt idx="75">
                  <c:v>0.6</c:v>
                </c:pt>
                <c:pt idx="76">
                  <c:v>0.6</c:v>
                </c:pt>
                <c:pt idx="77">
                  <c:v>0.6</c:v>
                </c:pt>
                <c:pt idx="78">
                  <c:v>0.6</c:v>
                </c:pt>
                <c:pt idx="79">
                  <c:v>0.6</c:v>
                </c:pt>
                <c:pt idx="80">
                  <c:v>0.6</c:v>
                </c:pt>
                <c:pt idx="81">
                  <c:v>0.6</c:v>
                </c:pt>
                <c:pt idx="82">
                  <c:v>0.6</c:v>
                </c:pt>
                <c:pt idx="83">
                  <c:v>0.6</c:v>
                </c:pt>
                <c:pt idx="84">
                  <c:v>0.6</c:v>
                </c:pt>
                <c:pt idx="85">
                  <c:v>0.6</c:v>
                </c:pt>
                <c:pt idx="86">
                  <c:v>0.6</c:v>
                </c:pt>
                <c:pt idx="87">
                  <c:v>0.6</c:v>
                </c:pt>
                <c:pt idx="88">
                  <c:v>0.6</c:v>
                </c:pt>
                <c:pt idx="89">
                  <c:v>0.6</c:v>
                </c:pt>
                <c:pt idx="90">
                  <c:v>0.6</c:v>
                </c:pt>
                <c:pt idx="91">
                  <c:v>0.6</c:v>
                </c:pt>
                <c:pt idx="92">
                  <c:v>0.6</c:v>
                </c:pt>
                <c:pt idx="93">
                  <c:v>0.6</c:v>
                </c:pt>
                <c:pt idx="94">
                  <c:v>0.6</c:v>
                </c:pt>
                <c:pt idx="95">
                  <c:v>0.6</c:v>
                </c:pt>
                <c:pt idx="96">
                  <c:v>0.6</c:v>
                </c:pt>
                <c:pt idx="97">
                  <c:v>0.6</c:v>
                </c:pt>
                <c:pt idx="98">
                  <c:v>0.6</c:v>
                </c:pt>
                <c:pt idx="99">
                  <c:v>0.6</c:v>
                </c:pt>
                <c:pt idx="100">
                  <c:v>0.6</c:v>
                </c:pt>
                <c:pt idx="101">
                  <c:v>0.6</c:v>
                </c:pt>
                <c:pt idx="102">
                  <c:v>0.6</c:v>
                </c:pt>
                <c:pt idx="103">
                  <c:v>0.6</c:v>
                </c:pt>
                <c:pt idx="104">
                  <c:v>0.6</c:v>
                </c:pt>
                <c:pt idx="105">
                  <c:v>0.6</c:v>
                </c:pt>
                <c:pt idx="106">
                  <c:v>0.6</c:v>
                </c:pt>
                <c:pt idx="107">
                  <c:v>0.6</c:v>
                </c:pt>
                <c:pt idx="108">
                  <c:v>0.6</c:v>
                </c:pt>
                <c:pt idx="109">
                  <c:v>0.6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0.6</c:v>
                </c:pt>
                <c:pt idx="114">
                  <c:v>0.6</c:v>
                </c:pt>
                <c:pt idx="115">
                  <c:v>0.6</c:v>
                </c:pt>
                <c:pt idx="116">
                  <c:v>0.6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0.6</c:v>
                </c:pt>
                <c:pt idx="121">
                  <c:v>0.6</c:v>
                </c:pt>
                <c:pt idx="122">
                  <c:v>0.6</c:v>
                </c:pt>
                <c:pt idx="123">
                  <c:v>0.6</c:v>
                </c:pt>
                <c:pt idx="124">
                  <c:v>0.6</c:v>
                </c:pt>
                <c:pt idx="125">
                  <c:v>0.6</c:v>
                </c:pt>
                <c:pt idx="126">
                  <c:v>0.6</c:v>
                </c:pt>
                <c:pt idx="127">
                  <c:v>0.6</c:v>
                </c:pt>
                <c:pt idx="128">
                  <c:v>0.6</c:v>
                </c:pt>
                <c:pt idx="129">
                  <c:v>0.6</c:v>
                </c:pt>
                <c:pt idx="130">
                  <c:v>0.6</c:v>
                </c:pt>
                <c:pt idx="131">
                  <c:v>0.6</c:v>
                </c:pt>
                <c:pt idx="132">
                  <c:v>0.6</c:v>
                </c:pt>
                <c:pt idx="133">
                  <c:v>0.6</c:v>
                </c:pt>
                <c:pt idx="134">
                  <c:v>0.6</c:v>
                </c:pt>
                <c:pt idx="135">
                  <c:v>0.6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'4-4-2004'!$A$36:$A$167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'4-4-2004'!$G$36:$G$167</c:f>
              <c:numCache>
                <c:formatCode>#,#00</c:formatCode>
                <c:ptCount val="132"/>
                <c:pt idx="0">
                  <c:v>17.665072513023876</c:v>
                </c:pt>
                <c:pt idx="1">
                  <c:v>17.359188476328118</c:v>
                </c:pt>
                <c:pt idx="2">
                  <c:v>17.040025134581082</c:v>
                </c:pt>
                <c:pt idx="3">
                  <c:v>16.707280923499123</c:v>
                </c:pt>
                <c:pt idx="4">
                  <c:v>16.360684326309059</c:v>
                </c:pt>
                <c:pt idx="5">
                  <c:v>16</c:v>
                </c:pt>
                <c:pt idx="6">
                  <c:v>15.625035567408634</c:v>
                </c:pt>
                <c:pt idx="7">
                  <c:v>15.23564911500355</c:v>
                </c:pt>
                <c:pt idx="8">
                  <c:v>14.831757432694523</c:v>
                </c:pt>
                <c:pt idx="9">
                  <c:v>14.413345026569727</c:v>
                </c:pt>
                <c:pt idx="10">
                  <c:v>13.98047392769967</c:v>
                </c:pt>
                <c:pt idx="11">
                  <c:v>13.533294309491808</c:v>
                </c:pt>
                <c:pt idx="12">
                  <c:v>13.072055911886073</c:v>
                </c:pt>
                <c:pt idx="13">
                  <c:v>12.597120252179668</c:v>
                </c:pt>
                <c:pt idx="14">
                  <c:v>12.108973578557558</c:v>
                </c:pt>
                <c:pt idx="15">
                  <c:v>11.60824049242763</c:v>
                </c:pt>
                <c:pt idx="16">
                  <c:v>11.095698128189783</c:v>
                </c:pt>
                <c:pt idx="17">
                  <c:v>10.572290732688137</c:v>
                </c:pt>
                <c:pt idx="18">
                  <c:v>10.039144429681111</c:v>
                </c:pt>
                <c:pt idx="19">
                  <c:v>9.4975818853673921</c:v>
                </c:pt>
                <c:pt idx="20">
                  <c:v>8.9491365072505715</c:v>
                </c:pt>
                <c:pt idx="21">
                  <c:v>8.3955657081072328</c:v>
                </c:pt>
                <c:pt idx="22">
                  <c:v>7.8388626470330918</c:v>
                </c:pt>
                <c:pt idx="23">
                  <c:v>7.2812657178080675</c:v>
                </c:pt>
                <c:pt idx="24">
                  <c:v>6.7252648884035304</c:v>
                </c:pt>
                <c:pt idx="25">
                  <c:v>6.173603801693341</c:v>
                </c:pt>
                <c:pt idx="26">
                  <c:v>5.6292763239895374</c:v>
                </c:pt>
                <c:pt idx="27">
                  <c:v>5.0955159732869895</c:v>
                </c:pt>
                <c:pt idx="28">
                  <c:v>4.5857944820500069</c:v>
                </c:pt>
                <c:pt idx="29">
                  <c:v>4.1111443473755669</c:v>
                </c:pt>
                <c:pt idx="30">
                  <c:v>3.671234695225992</c:v>
                </c:pt>
                <c:pt idx="31">
                  <c:v>3.2656309591255868</c:v>
                </c:pt>
                <c:pt idx="32">
                  <c:v>2.8937896201626869</c:v>
                </c:pt>
                <c:pt idx="33">
                  <c:v>2.5550530260899453</c:v>
                </c:pt>
                <c:pt idx="34">
                  <c:v>2.2486443527104014</c:v>
                </c:pt>
                <c:pt idx="35">
                  <c:v>1.9736627851568973</c:v>
                </c:pt>
                <c:pt idx="36">
                  <c:v>1.7290790146706665</c:v>
                </c:pt>
                <c:pt idx="37">
                  <c:v>1.5137311692074196</c:v>
                </c:pt>
                <c:pt idx="38">
                  <c:v>1.3263213252712234</c:v>
                </c:pt>
                <c:pt idx="39">
                  <c:v>1.1654127861569152</c:v>
                </c:pt>
                <c:pt idx="40">
                  <c:v>1.0294283617846824</c:v>
                </c:pt>
                <c:pt idx="41">
                  <c:v>0.91664995293095874</c:v>
                </c:pt>
                <c:pt idx="42">
                  <c:v>0.82521983647315578</c:v>
                </c:pt>
                <c:pt idx="43">
                  <c:v>0.75314418246407755</c:v>
                </c:pt>
                <c:pt idx="44">
                  <c:v>0.69829953308025838</c:v>
                </c:pt>
                <c:pt idx="45">
                  <c:v>0.65844328310026323</c:v>
                </c:pt>
                <c:pt idx="46">
                  <c:v>0.63122971124464222</c:v>
                </c:pt>
                <c:pt idx="47">
                  <c:v>0.61423401583269632</c:v>
                </c:pt>
                <c:pt idx="48">
                  <c:v>0.60498858316144799</c:v>
                </c:pt>
                <c:pt idx="49">
                  <c:v>0.60103975534344378</c:v>
                </c:pt>
                <c:pt idx="50">
                  <c:v>0.6000451064725294</c:v>
                </c:pt>
                <c:pt idx="51">
                  <c:v>0.6</c:v>
                </c:pt>
                <c:pt idx="52">
                  <c:v>0.6</c:v>
                </c:pt>
                <c:pt idx="53">
                  <c:v>0.6</c:v>
                </c:pt>
                <c:pt idx="54">
                  <c:v>0.6</c:v>
                </c:pt>
                <c:pt idx="55">
                  <c:v>0.6</c:v>
                </c:pt>
                <c:pt idx="56">
                  <c:v>0.6</c:v>
                </c:pt>
                <c:pt idx="57">
                  <c:v>0.6</c:v>
                </c:pt>
                <c:pt idx="58">
                  <c:v>0.6</c:v>
                </c:pt>
                <c:pt idx="59">
                  <c:v>0.6</c:v>
                </c:pt>
                <c:pt idx="60">
                  <c:v>0.6</c:v>
                </c:pt>
                <c:pt idx="61">
                  <c:v>0.6</c:v>
                </c:pt>
                <c:pt idx="62">
                  <c:v>0.6</c:v>
                </c:pt>
                <c:pt idx="63">
                  <c:v>0.6</c:v>
                </c:pt>
                <c:pt idx="64">
                  <c:v>0.6</c:v>
                </c:pt>
                <c:pt idx="65">
                  <c:v>0.6</c:v>
                </c:pt>
                <c:pt idx="66">
                  <c:v>0.6</c:v>
                </c:pt>
                <c:pt idx="67">
                  <c:v>0.6</c:v>
                </c:pt>
                <c:pt idx="68">
                  <c:v>0.6</c:v>
                </c:pt>
                <c:pt idx="69">
                  <c:v>0.6</c:v>
                </c:pt>
                <c:pt idx="70">
                  <c:v>0.6</c:v>
                </c:pt>
                <c:pt idx="71">
                  <c:v>0.6</c:v>
                </c:pt>
                <c:pt idx="72">
                  <c:v>0.6</c:v>
                </c:pt>
                <c:pt idx="73">
                  <c:v>0.6</c:v>
                </c:pt>
                <c:pt idx="74">
                  <c:v>0.6</c:v>
                </c:pt>
                <c:pt idx="75">
                  <c:v>0.6</c:v>
                </c:pt>
                <c:pt idx="76">
                  <c:v>0.6</c:v>
                </c:pt>
                <c:pt idx="77">
                  <c:v>0.6</c:v>
                </c:pt>
                <c:pt idx="78">
                  <c:v>0.6</c:v>
                </c:pt>
                <c:pt idx="79">
                  <c:v>0.6</c:v>
                </c:pt>
                <c:pt idx="80">
                  <c:v>0.6</c:v>
                </c:pt>
                <c:pt idx="81">
                  <c:v>0.6</c:v>
                </c:pt>
                <c:pt idx="82">
                  <c:v>0.6</c:v>
                </c:pt>
                <c:pt idx="83">
                  <c:v>0.6</c:v>
                </c:pt>
                <c:pt idx="84">
                  <c:v>0.6</c:v>
                </c:pt>
                <c:pt idx="85">
                  <c:v>0.6</c:v>
                </c:pt>
                <c:pt idx="86">
                  <c:v>0.6</c:v>
                </c:pt>
                <c:pt idx="87">
                  <c:v>0.6</c:v>
                </c:pt>
                <c:pt idx="88">
                  <c:v>0.6</c:v>
                </c:pt>
                <c:pt idx="89">
                  <c:v>0.6</c:v>
                </c:pt>
                <c:pt idx="90">
                  <c:v>0.6</c:v>
                </c:pt>
                <c:pt idx="91">
                  <c:v>0.6</c:v>
                </c:pt>
                <c:pt idx="92">
                  <c:v>0.6</c:v>
                </c:pt>
                <c:pt idx="93">
                  <c:v>0.6</c:v>
                </c:pt>
                <c:pt idx="94">
                  <c:v>0.6</c:v>
                </c:pt>
                <c:pt idx="95">
                  <c:v>0.6</c:v>
                </c:pt>
                <c:pt idx="96">
                  <c:v>0.6</c:v>
                </c:pt>
                <c:pt idx="97">
                  <c:v>0.6</c:v>
                </c:pt>
                <c:pt idx="98">
                  <c:v>0.6</c:v>
                </c:pt>
                <c:pt idx="99">
                  <c:v>0.6</c:v>
                </c:pt>
                <c:pt idx="100">
                  <c:v>0.6</c:v>
                </c:pt>
                <c:pt idx="101">
                  <c:v>0.6</c:v>
                </c:pt>
                <c:pt idx="102">
                  <c:v>0.6</c:v>
                </c:pt>
                <c:pt idx="103">
                  <c:v>0.6</c:v>
                </c:pt>
                <c:pt idx="104">
                  <c:v>0.6</c:v>
                </c:pt>
                <c:pt idx="105">
                  <c:v>0.6</c:v>
                </c:pt>
                <c:pt idx="106">
                  <c:v>0.6</c:v>
                </c:pt>
                <c:pt idx="107">
                  <c:v>0.6</c:v>
                </c:pt>
                <c:pt idx="108">
                  <c:v>0.6</c:v>
                </c:pt>
                <c:pt idx="109">
                  <c:v>0.6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0.6</c:v>
                </c:pt>
                <c:pt idx="114">
                  <c:v>0.6</c:v>
                </c:pt>
                <c:pt idx="115">
                  <c:v>0.6</c:v>
                </c:pt>
                <c:pt idx="116">
                  <c:v>0.6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0.6</c:v>
                </c:pt>
                <c:pt idx="121">
                  <c:v>0.6</c:v>
                </c:pt>
                <c:pt idx="122">
                  <c:v>0.6</c:v>
                </c:pt>
                <c:pt idx="123">
                  <c:v>0.6</c:v>
                </c:pt>
                <c:pt idx="124">
                  <c:v>0.6</c:v>
                </c:pt>
                <c:pt idx="125">
                  <c:v>0.6</c:v>
                </c:pt>
                <c:pt idx="126">
                  <c:v>0.6</c:v>
                </c:pt>
                <c:pt idx="127">
                  <c:v>0.6</c:v>
                </c:pt>
                <c:pt idx="128">
                  <c:v>0.6</c:v>
                </c:pt>
                <c:pt idx="129">
                  <c:v>0.6</c:v>
                </c:pt>
                <c:pt idx="130">
                  <c:v>0.6</c:v>
                </c:pt>
                <c:pt idx="131">
                  <c:v>0.6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'4-4-2004'!$H$41:$H$167</c:f>
              <c:numCache>
                <c:formatCode>General</c:formatCode>
                <c:ptCount val="127"/>
                <c:pt idx="0">
                  <c:v>-10000</c:v>
                </c:pt>
                <c:pt idx="1">
                  <c:v>-9000</c:v>
                </c:pt>
                <c:pt idx="2">
                  <c:v>-8000</c:v>
                </c:pt>
                <c:pt idx="3">
                  <c:v>-7000</c:v>
                </c:pt>
                <c:pt idx="4">
                  <c:v>-6000</c:v>
                </c:pt>
                <c:pt idx="5">
                  <c:v>-5000</c:v>
                </c:pt>
                <c:pt idx="6">
                  <c:v>-4000</c:v>
                </c:pt>
                <c:pt idx="7">
                  <c:v>-3000</c:v>
                </c:pt>
                <c:pt idx="8">
                  <c:v>-2000</c:v>
                </c:pt>
                <c:pt idx="9">
                  <c:v>-1000</c:v>
                </c:pt>
                <c:pt idx="10">
                  <c:v>0</c:v>
                </c:pt>
                <c:pt idx="11">
                  <c:v>1000</c:v>
                </c:pt>
                <c:pt idx="12">
                  <c:v>2000</c:v>
                </c:pt>
                <c:pt idx="13">
                  <c:v>3000</c:v>
                </c:pt>
                <c:pt idx="14">
                  <c:v>4000</c:v>
                </c:pt>
                <c:pt idx="15">
                  <c:v>5000</c:v>
                </c:pt>
                <c:pt idx="16">
                  <c:v>6000</c:v>
                </c:pt>
                <c:pt idx="17">
                  <c:v>7000</c:v>
                </c:pt>
                <c:pt idx="18">
                  <c:v>8000</c:v>
                </c:pt>
                <c:pt idx="19">
                  <c:v>9000</c:v>
                </c:pt>
                <c:pt idx="20">
                  <c:v>10000</c:v>
                </c:pt>
                <c:pt idx="21">
                  <c:v>11000</c:v>
                </c:pt>
                <c:pt idx="22">
                  <c:v>12000</c:v>
                </c:pt>
                <c:pt idx="23">
                  <c:v>13000</c:v>
                </c:pt>
                <c:pt idx="24">
                  <c:v>14000</c:v>
                </c:pt>
                <c:pt idx="25">
                  <c:v>15000</c:v>
                </c:pt>
                <c:pt idx="26">
                  <c:v>16000</c:v>
                </c:pt>
                <c:pt idx="27">
                  <c:v>17000</c:v>
                </c:pt>
                <c:pt idx="28">
                  <c:v>18000</c:v>
                </c:pt>
                <c:pt idx="29">
                  <c:v>19000</c:v>
                </c:pt>
                <c:pt idx="30">
                  <c:v>20000</c:v>
                </c:pt>
                <c:pt idx="31">
                  <c:v>21000</c:v>
                </c:pt>
                <c:pt idx="32">
                  <c:v>22000</c:v>
                </c:pt>
                <c:pt idx="33">
                  <c:v>23000</c:v>
                </c:pt>
                <c:pt idx="34">
                  <c:v>24000</c:v>
                </c:pt>
                <c:pt idx="35">
                  <c:v>25000</c:v>
                </c:pt>
                <c:pt idx="36">
                  <c:v>26000</c:v>
                </c:pt>
                <c:pt idx="37">
                  <c:v>27000</c:v>
                </c:pt>
                <c:pt idx="38">
                  <c:v>28000</c:v>
                </c:pt>
                <c:pt idx="39">
                  <c:v>29000</c:v>
                </c:pt>
                <c:pt idx="40">
                  <c:v>30000</c:v>
                </c:pt>
                <c:pt idx="41">
                  <c:v>31000</c:v>
                </c:pt>
                <c:pt idx="42">
                  <c:v>32000</c:v>
                </c:pt>
                <c:pt idx="43">
                  <c:v>33000</c:v>
                </c:pt>
                <c:pt idx="44">
                  <c:v>34000</c:v>
                </c:pt>
                <c:pt idx="45">
                  <c:v>35000</c:v>
                </c:pt>
                <c:pt idx="46">
                  <c:v>36000</c:v>
                </c:pt>
                <c:pt idx="47">
                  <c:v>37000</c:v>
                </c:pt>
                <c:pt idx="48">
                  <c:v>38000</c:v>
                </c:pt>
                <c:pt idx="49">
                  <c:v>39000</c:v>
                </c:pt>
                <c:pt idx="50">
                  <c:v>40000</c:v>
                </c:pt>
                <c:pt idx="51">
                  <c:v>41000</c:v>
                </c:pt>
                <c:pt idx="52">
                  <c:v>42000</c:v>
                </c:pt>
                <c:pt idx="53">
                  <c:v>43000</c:v>
                </c:pt>
                <c:pt idx="54">
                  <c:v>44000</c:v>
                </c:pt>
                <c:pt idx="55">
                  <c:v>45000</c:v>
                </c:pt>
                <c:pt idx="56">
                  <c:v>46000</c:v>
                </c:pt>
                <c:pt idx="57">
                  <c:v>47000</c:v>
                </c:pt>
                <c:pt idx="58">
                  <c:v>48000</c:v>
                </c:pt>
                <c:pt idx="59">
                  <c:v>49000</c:v>
                </c:pt>
                <c:pt idx="60">
                  <c:v>50000</c:v>
                </c:pt>
                <c:pt idx="61">
                  <c:v>51000</c:v>
                </c:pt>
                <c:pt idx="62">
                  <c:v>52000</c:v>
                </c:pt>
                <c:pt idx="63">
                  <c:v>53000</c:v>
                </c:pt>
                <c:pt idx="64">
                  <c:v>54000</c:v>
                </c:pt>
                <c:pt idx="65">
                  <c:v>55000</c:v>
                </c:pt>
                <c:pt idx="66">
                  <c:v>56000</c:v>
                </c:pt>
                <c:pt idx="67">
                  <c:v>57000</c:v>
                </c:pt>
                <c:pt idx="68">
                  <c:v>58000</c:v>
                </c:pt>
                <c:pt idx="69">
                  <c:v>59000</c:v>
                </c:pt>
                <c:pt idx="70">
                  <c:v>60000</c:v>
                </c:pt>
                <c:pt idx="71">
                  <c:v>61000</c:v>
                </c:pt>
                <c:pt idx="72">
                  <c:v>62000</c:v>
                </c:pt>
                <c:pt idx="73">
                  <c:v>63000</c:v>
                </c:pt>
                <c:pt idx="74">
                  <c:v>64000</c:v>
                </c:pt>
                <c:pt idx="75">
                  <c:v>65000</c:v>
                </c:pt>
                <c:pt idx="76">
                  <c:v>66000</c:v>
                </c:pt>
                <c:pt idx="77">
                  <c:v>67000</c:v>
                </c:pt>
                <c:pt idx="78">
                  <c:v>68000</c:v>
                </c:pt>
                <c:pt idx="79">
                  <c:v>69000</c:v>
                </c:pt>
                <c:pt idx="80">
                  <c:v>70000</c:v>
                </c:pt>
                <c:pt idx="81">
                  <c:v>71000</c:v>
                </c:pt>
                <c:pt idx="82">
                  <c:v>72000</c:v>
                </c:pt>
                <c:pt idx="83">
                  <c:v>73000</c:v>
                </c:pt>
                <c:pt idx="84">
                  <c:v>74000</c:v>
                </c:pt>
                <c:pt idx="85">
                  <c:v>75000</c:v>
                </c:pt>
                <c:pt idx="86">
                  <c:v>76000</c:v>
                </c:pt>
                <c:pt idx="87">
                  <c:v>77000</c:v>
                </c:pt>
                <c:pt idx="88">
                  <c:v>78000</c:v>
                </c:pt>
                <c:pt idx="89">
                  <c:v>79000</c:v>
                </c:pt>
                <c:pt idx="90">
                  <c:v>80000</c:v>
                </c:pt>
                <c:pt idx="91">
                  <c:v>81000</c:v>
                </c:pt>
                <c:pt idx="92">
                  <c:v>82000</c:v>
                </c:pt>
                <c:pt idx="93">
                  <c:v>83000</c:v>
                </c:pt>
                <c:pt idx="94">
                  <c:v>84000</c:v>
                </c:pt>
                <c:pt idx="95">
                  <c:v>85000</c:v>
                </c:pt>
                <c:pt idx="96">
                  <c:v>86000</c:v>
                </c:pt>
                <c:pt idx="97">
                  <c:v>87000</c:v>
                </c:pt>
                <c:pt idx="98">
                  <c:v>88000</c:v>
                </c:pt>
                <c:pt idx="99">
                  <c:v>89000</c:v>
                </c:pt>
                <c:pt idx="100">
                  <c:v>90000</c:v>
                </c:pt>
                <c:pt idx="101">
                  <c:v>91000</c:v>
                </c:pt>
                <c:pt idx="102">
                  <c:v>92000</c:v>
                </c:pt>
                <c:pt idx="103">
                  <c:v>93000</c:v>
                </c:pt>
                <c:pt idx="104">
                  <c:v>94000</c:v>
                </c:pt>
                <c:pt idx="105">
                  <c:v>95000</c:v>
                </c:pt>
                <c:pt idx="106">
                  <c:v>96000</c:v>
                </c:pt>
                <c:pt idx="107">
                  <c:v>97000</c:v>
                </c:pt>
                <c:pt idx="108">
                  <c:v>98000</c:v>
                </c:pt>
                <c:pt idx="109">
                  <c:v>99000</c:v>
                </c:pt>
                <c:pt idx="110">
                  <c:v>100000</c:v>
                </c:pt>
                <c:pt idx="111">
                  <c:v>101000</c:v>
                </c:pt>
                <c:pt idx="112">
                  <c:v>102000</c:v>
                </c:pt>
                <c:pt idx="113">
                  <c:v>103000</c:v>
                </c:pt>
                <c:pt idx="114">
                  <c:v>104000</c:v>
                </c:pt>
                <c:pt idx="115">
                  <c:v>105000</c:v>
                </c:pt>
                <c:pt idx="116">
                  <c:v>106000</c:v>
                </c:pt>
                <c:pt idx="117">
                  <c:v>107000</c:v>
                </c:pt>
                <c:pt idx="118">
                  <c:v>108000</c:v>
                </c:pt>
                <c:pt idx="119">
                  <c:v>109000</c:v>
                </c:pt>
                <c:pt idx="120">
                  <c:v>110000</c:v>
                </c:pt>
                <c:pt idx="121">
                  <c:v>111000</c:v>
                </c:pt>
                <c:pt idx="122">
                  <c:v>112000</c:v>
                </c:pt>
                <c:pt idx="123">
                  <c:v>113000</c:v>
                </c:pt>
                <c:pt idx="124">
                  <c:v>114000</c:v>
                </c:pt>
                <c:pt idx="125">
                  <c:v>115000</c:v>
                </c:pt>
                <c:pt idx="126">
                  <c:v>116000</c:v>
                </c:pt>
              </c:numCache>
            </c:numRef>
          </c:xVal>
          <c:yVal>
            <c:numRef>
              <c:f>'4-4-2004'!$G$41:$G$167</c:f>
              <c:numCache>
                <c:formatCode>#,#00</c:formatCode>
                <c:ptCount val="127"/>
                <c:pt idx="0">
                  <c:v>16</c:v>
                </c:pt>
                <c:pt idx="1">
                  <c:v>15.625035567408634</c:v>
                </c:pt>
                <c:pt idx="2">
                  <c:v>15.23564911500355</c:v>
                </c:pt>
                <c:pt idx="3">
                  <c:v>14.831757432694523</c:v>
                </c:pt>
                <c:pt idx="4">
                  <c:v>14.413345026569727</c:v>
                </c:pt>
                <c:pt idx="5">
                  <c:v>13.98047392769967</c:v>
                </c:pt>
                <c:pt idx="6">
                  <c:v>13.533294309491808</c:v>
                </c:pt>
                <c:pt idx="7">
                  <c:v>13.072055911886073</c:v>
                </c:pt>
                <c:pt idx="8">
                  <c:v>12.597120252179668</c:v>
                </c:pt>
                <c:pt idx="9">
                  <c:v>12.108973578557558</c:v>
                </c:pt>
                <c:pt idx="10">
                  <c:v>11.60824049242763</c:v>
                </c:pt>
                <c:pt idx="11">
                  <c:v>11.095698128189783</c:v>
                </c:pt>
                <c:pt idx="12">
                  <c:v>10.572290732688137</c:v>
                </c:pt>
                <c:pt idx="13">
                  <c:v>10.039144429681111</c:v>
                </c:pt>
                <c:pt idx="14">
                  <c:v>9.4975818853673921</c:v>
                </c:pt>
                <c:pt idx="15">
                  <c:v>8.9491365072505715</c:v>
                </c:pt>
                <c:pt idx="16">
                  <c:v>8.3955657081072328</c:v>
                </c:pt>
                <c:pt idx="17">
                  <c:v>7.8388626470330918</c:v>
                </c:pt>
                <c:pt idx="18">
                  <c:v>7.2812657178080675</c:v>
                </c:pt>
                <c:pt idx="19">
                  <c:v>6.7252648884035304</c:v>
                </c:pt>
                <c:pt idx="20">
                  <c:v>6.173603801693341</c:v>
                </c:pt>
                <c:pt idx="21">
                  <c:v>5.6292763239895374</c:v>
                </c:pt>
                <c:pt idx="22">
                  <c:v>5.0955159732869895</c:v>
                </c:pt>
                <c:pt idx="23">
                  <c:v>4.5857944820500069</c:v>
                </c:pt>
                <c:pt idx="24">
                  <c:v>4.1111443473755669</c:v>
                </c:pt>
                <c:pt idx="25">
                  <c:v>3.671234695225992</c:v>
                </c:pt>
                <c:pt idx="26">
                  <c:v>3.2656309591255868</c:v>
                </c:pt>
                <c:pt idx="27">
                  <c:v>2.8937896201626869</c:v>
                </c:pt>
                <c:pt idx="28">
                  <c:v>2.5550530260899453</c:v>
                </c:pt>
                <c:pt idx="29">
                  <c:v>2.2486443527104014</c:v>
                </c:pt>
                <c:pt idx="30">
                  <c:v>1.9736627851568973</c:v>
                </c:pt>
                <c:pt idx="31">
                  <c:v>1.7290790146706665</c:v>
                </c:pt>
                <c:pt idx="32">
                  <c:v>1.5137311692074196</c:v>
                </c:pt>
                <c:pt idx="33">
                  <c:v>1.3263213252712234</c:v>
                </c:pt>
                <c:pt idx="34">
                  <c:v>1.1654127861569152</c:v>
                </c:pt>
                <c:pt idx="35">
                  <c:v>1.0294283617846824</c:v>
                </c:pt>
                <c:pt idx="36">
                  <c:v>0.91664995293095874</c:v>
                </c:pt>
                <c:pt idx="37">
                  <c:v>0.82521983647315578</c:v>
                </c:pt>
                <c:pt idx="38">
                  <c:v>0.75314418246407755</c:v>
                </c:pt>
                <c:pt idx="39">
                  <c:v>0.69829953308025838</c:v>
                </c:pt>
                <c:pt idx="40">
                  <c:v>0.65844328310026323</c:v>
                </c:pt>
                <c:pt idx="41">
                  <c:v>0.63122971124464222</c:v>
                </c:pt>
                <c:pt idx="42">
                  <c:v>0.61423401583269632</c:v>
                </c:pt>
                <c:pt idx="43">
                  <c:v>0.60498858316144799</c:v>
                </c:pt>
                <c:pt idx="44">
                  <c:v>0.60103975534344378</c:v>
                </c:pt>
                <c:pt idx="45">
                  <c:v>0.6000451064725294</c:v>
                </c:pt>
                <c:pt idx="46">
                  <c:v>0.6</c:v>
                </c:pt>
                <c:pt idx="47">
                  <c:v>0.6</c:v>
                </c:pt>
                <c:pt idx="48">
                  <c:v>0.6</c:v>
                </c:pt>
                <c:pt idx="49">
                  <c:v>0.6</c:v>
                </c:pt>
                <c:pt idx="50">
                  <c:v>0.6</c:v>
                </c:pt>
                <c:pt idx="51">
                  <c:v>0.6</c:v>
                </c:pt>
                <c:pt idx="52">
                  <c:v>0.6</c:v>
                </c:pt>
                <c:pt idx="53">
                  <c:v>0.6</c:v>
                </c:pt>
                <c:pt idx="54">
                  <c:v>0.6</c:v>
                </c:pt>
                <c:pt idx="55">
                  <c:v>0.6</c:v>
                </c:pt>
                <c:pt idx="56">
                  <c:v>0.6</c:v>
                </c:pt>
                <c:pt idx="57">
                  <c:v>0.6</c:v>
                </c:pt>
                <c:pt idx="58">
                  <c:v>0.6</c:v>
                </c:pt>
                <c:pt idx="59">
                  <c:v>0.6</c:v>
                </c:pt>
                <c:pt idx="60">
                  <c:v>0.6</c:v>
                </c:pt>
                <c:pt idx="61">
                  <c:v>0.6</c:v>
                </c:pt>
                <c:pt idx="62">
                  <c:v>0.6</c:v>
                </c:pt>
                <c:pt idx="63">
                  <c:v>0.6</c:v>
                </c:pt>
                <c:pt idx="64">
                  <c:v>0.6</c:v>
                </c:pt>
                <c:pt idx="65">
                  <c:v>0.6</c:v>
                </c:pt>
                <c:pt idx="66">
                  <c:v>0.6</c:v>
                </c:pt>
                <c:pt idx="67">
                  <c:v>0.6</c:v>
                </c:pt>
                <c:pt idx="68">
                  <c:v>0.6</c:v>
                </c:pt>
                <c:pt idx="69">
                  <c:v>0.6</c:v>
                </c:pt>
                <c:pt idx="70">
                  <c:v>0.6</c:v>
                </c:pt>
                <c:pt idx="71">
                  <c:v>0.6</c:v>
                </c:pt>
                <c:pt idx="72">
                  <c:v>0.6</c:v>
                </c:pt>
                <c:pt idx="73">
                  <c:v>0.6</c:v>
                </c:pt>
                <c:pt idx="74">
                  <c:v>0.6</c:v>
                </c:pt>
                <c:pt idx="75">
                  <c:v>0.6</c:v>
                </c:pt>
                <c:pt idx="76">
                  <c:v>0.6</c:v>
                </c:pt>
                <c:pt idx="77">
                  <c:v>0.6</c:v>
                </c:pt>
                <c:pt idx="78">
                  <c:v>0.6</c:v>
                </c:pt>
                <c:pt idx="79">
                  <c:v>0.6</c:v>
                </c:pt>
                <c:pt idx="80">
                  <c:v>0.6</c:v>
                </c:pt>
                <c:pt idx="81">
                  <c:v>0.6</c:v>
                </c:pt>
                <c:pt idx="82">
                  <c:v>0.6</c:v>
                </c:pt>
                <c:pt idx="83">
                  <c:v>0.6</c:v>
                </c:pt>
                <c:pt idx="84">
                  <c:v>0.6</c:v>
                </c:pt>
                <c:pt idx="85">
                  <c:v>0.6</c:v>
                </c:pt>
                <c:pt idx="86">
                  <c:v>0.6</c:v>
                </c:pt>
                <c:pt idx="87">
                  <c:v>0.6</c:v>
                </c:pt>
                <c:pt idx="88">
                  <c:v>0.6</c:v>
                </c:pt>
                <c:pt idx="89">
                  <c:v>0.6</c:v>
                </c:pt>
                <c:pt idx="90">
                  <c:v>0.6</c:v>
                </c:pt>
                <c:pt idx="91">
                  <c:v>0.6</c:v>
                </c:pt>
                <c:pt idx="92">
                  <c:v>0.6</c:v>
                </c:pt>
                <c:pt idx="93">
                  <c:v>0.6</c:v>
                </c:pt>
                <c:pt idx="94">
                  <c:v>0.6</c:v>
                </c:pt>
                <c:pt idx="95">
                  <c:v>0.6</c:v>
                </c:pt>
                <c:pt idx="96">
                  <c:v>0.6</c:v>
                </c:pt>
                <c:pt idx="97">
                  <c:v>0.6</c:v>
                </c:pt>
                <c:pt idx="98">
                  <c:v>0.6</c:v>
                </c:pt>
                <c:pt idx="99">
                  <c:v>0.6</c:v>
                </c:pt>
                <c:pt idx="100">
                  <c:v>0.6</c:v>
                </c:pt>
                <c:pt idx="101">
                  <c:v>0.6</c:v>
                </c:pt>
                <c:pt idx="102">
                  <c:v>0.6</c:v>
                </c:pt>
                <c:pt idx="103">
                  <c:v>0.6</c:v>
                </c:pt>
                <c:pt idx="104">
                  <c:v>0.6</c:v>
                </c:pt>
                <c:pt idx="105">
                  <c:v>0.6</c:v>
                </c:pt>
                <c:pt idx="106">
                  <c:v>0.6</c:v>
                </c:pt>
                <c:pt idx="107">
                  <c:v>0.6</c:v>
                </c:pt>
                <c:pt idx="108">
                  <c:v>0.6</c:v>
                </c:pt>
                <c:pt idx="109">
                  <c:v>0.6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0.6</c:v>
                </c:pt>
                <c:pt idx="114">
                  <c:v>0.6</c:v>
                </c:pt>
                <c:pt idx="115">
                  <c:v>0.6</c:v>
                </c:pt>
                <c:pt idx="116">
                  <c:v>0.6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0.6</c:v>
                </c:pt>
                <c:pt idx="121">
                  <c:v>0.6</c:v>
                </c:pt>
                <c:pt idx="122">
                  <c:v>0.6</c:v>
                </c:pt>
                <c:pt idx="123">
                  <c:v>0.6</c:v>
                </c:pt>
                <c:pt idx="124">
                  <c:v>0.6</c:v>
                </c:pt>
                <c:pt idx="125">
                  <c:v>0.6</c:v>
                </c:pt>
                <c:pt idx="126">
                  <c:v>0.6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726656"/>
        <c:axId val="80790272"/>
      </c:scatterChart>
      <c:valAx>
        <c:axId val="80726656"/>
        <c:scaling>
          <c:orientation val="minMax"/>
          <c:max val="9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0790272"/>
        <c:crosses val="autoZero"/>
        <c:crossBetween val="midCat"/>
      </c:valAx>
      <c:valAx>
        <c:axId val="80790272"/>
        <c:scaling>
          <c:orientation val="minMax"/>
          <c:max val="2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072665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Elbe 9-7-2002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'9-7-2002'!$F$5:$F$22</c:f>
              <c:numCache>
                <c:formatCode>General</c:formatCode>
                <c:ptCount val="18"/>
                <c:pt idx="0">
                  <c:v>-1000</c:v>
                </c:pt>
                <c:pt idx="1">
                  <c:v>5000</c:v>
                </c:pt>
                <c:pt idx="2">
                  <c:v>17000</c:v>
                </c:pt>
                <c:pt idx="3">
                  <c:v>23000</c:v>
                </c:pt>
                <c:pt idx="4">
                  <c:v>34000</c:v>
                </c:pt>
                <c:pt idx="5">
                  <c:v>38000</c:v>
                </c:pt>
                <c:pt idx="6">
                  <c:v>45000</c:v>
                </c:pt>
                <c:pt idx="7">
                  <c:v>51500</c:v>
                </c:pt>
              </c:numCache>
            </c:numRef>
          </c:xVal>
          <c:yVal>
            <c:numRef>
              <c:f>'9-7-2002'!$G$5:$G$22</c:f>
              <c:numCache>
                <c:formatCode>0.00</c:formatCode>
                <c:ptCount val="18"/>
                <c:pt idx="0">
                  <c:v>13.160000000000002</c:v>
                </c:pt>
                <c:pt idx="1">
                  <c:v>11.312000000000001</c:v>
                </c:pt>
                <c:pt idx="2">
                  <c:v>5.992</c:v>
                </c:pt>
                <c:pt idx="3">
                  <c:v>3.08</c:v>
                </c:pt>
                <c:pt idx="4">
                  <c:v>1.6800000000000002</c:v>
                </c:pt>
                <c:pt idx="5">
                  <c:v>1.1200000000000001</c:v>
                </c:pt>
                <c:pt idx="6">
                  <c:v>0.67200000000000004</c:v>
                </c:pt>
                <c:pt idx="7">
                  <c:v>0.67200000000000004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'9-7-2002'!$H$5:$H$22</c:f>
              <c:numCache>
                <c:formatCode>General</c:formatCode>
                <c:ptCount val="18"/>
              </c:numCache>
            </c:numRef>
          </c:xVal>
          <c:yVal>
            <c:numRef>
              <c:f>'9-7-2002'!$I$5:$I$22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'9-7-2002'!$I$32:$I$167</c:f>
              <c:numCache>
                <c:formatCode>General</c:formatCode>
                <c:ptCount val="136"/>
                <c:pt idx="0">
                  <c:v>-13000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  <c:pt idx="127">
                  <c:v>123000</c:v>
                </c:pt>
                <c:pt idx="128">
                  <c:v>124000</c:v>
                </c:pt>
                <c:pt idx="129">
                  <c:v>125000</c:v>
                </c:pt>
                <c:pt idx="130">
                  <c:v>126000</c:v>
                </c:pt>
                <c:pt idx="131">
                  <c:v>127000</c:v>
                </c:pt>
                <c:pt idx="132">
                  <c:v>128000</c:v>
                </c:pt>
                <c:pt idx="133">
                  <c:v>129000</c:v>
                </c:pt>
                <c:pt idx="134">
                  <c:v>130000</c:v>
                </c:pt>
                <c:pt idx="135">
                  <c:v>131000</c:v>
                </c:pt>
              </c:numCache>
            </c:numRef>
          </c:xVal>
          <c:yVal>
            <c:numRef>
              <c:f>'9-7-2002'!$G$32:$G$167</c:f>
              <c:numCache>
                <c:formatCode>#,#00</c:formatCode>
                <c:ptCount val="136"/>
                <c:pt idx="0">
                  <c:v>15.891141761097506</c:v>
                </c:pt>
                <c:pt idx="1">
                  <c:v>13.613054788911292</c:v>
                </c:pt>
                <c:pt idx="2">
                  <c:v>13.327144164064364</c:v>
                </c:pt>
                <c:pt idx="3">
                  <c:v>13.029749816686742</c:v>
                </c:pt>
                <c:pt idx="4">
                  <c:v>12.720734159776258</c:v>
                </c:pt>
                <c:pt idx="5">
                  <c:v>12.400003487454653</c:v>
                </c:pt>
                <c:pt idx="6">
                  <c:v>12.067514934453348</c:v>
                </c:pt>
                <c:pt idx="7">
                  <c:v>11.723284071043787</c:v>
                </c:pt>
                <c:pt idx="8">
                  <c:v>11.367393148463183</c:v>
                </c:pt>
                <c:pt idx="9">
                  <c:v>11</c:v>
                </c:pt>
                <c:pt idx="10">
                  <c:v>10.621347589874969</c:v>
                </c:pt>
                <c:pt idx="11">
                  <c:v>10.231774185212295</c:v>
                </c:pt>
                <c:pt idx="12">
                  <c:v>9.8317241049551534</c:v>
                </c:pt>
                <c:pt idx="13">
                  <c:v>9.4217589726233903</c:v>
                </c:pt>
                <c:pt idx="14">
                  <c:v>9.0025693662752548</c:v>
                </c:pt>
                <c:pt idx="15">
                  <c:v>8.5749867176959729</c:v>
                </c:pt>
                <c:pt idx="16">
                  <c:v>8.1399952622949563</c:v>
                </c:pt>
                <c:pt idx="17">
                  <c:v>7.6987437798700791</c:v>
                </c:pt>
                <c:pt idx="18">
                  <c:v>7.2525567925224399</c:v>
                </c:pt>
                <c:pt idx="19">
                  <c:v>6.8029447976338622</c:v>
                </c:pt>
                <c:pt idx="20">
                  <c:v>6.3516130088515252</c:v>
                </c:pt>
                <c:pt idx="21">
                  <c:v>5.9004679542601091</c:v>
                </c:pt>
                <c:pt idx="22">
                  <c:v>5.4516211361534186</c:v>
                </c:pt>
                <c:pt idx="23">
                  <c:v>5.007388788981963</c:v>
                </c:pt>
                <c:pt idx="24">
                  <c:v>4.5702865794822172</c:v>
                </c:pt>
                <c:pt idx="25">
                  <c:v>4.143017874798975</c:v>
                </c:pt>
                <c:pt idx="26">
                  <c:v>3.728453961085731</c:v>
                </c:pt>
                <c:pt idx="27">
                  <c:v>3.3296043294064832</c:v>
                </c:pt>
                <c:pt idx="28">
                  <c:v>2.9495748642952195</c:v>
                </c:pt>
                <c:pt idx="29">
                  <c:v>2.5915114855471044</c:v>
                </c:pt>
                <c:pt idx="30">
                  <c:v>2.258526527680023</c:v>
                </c:pt>
                <c:pt idx="31">
                  <c:v>1.953604931100293</c:v>
                </c:pt>
                <c:pt idx="32">
                  <c:v>1.684542588585505</c:v>
                </c:pt>
                <c:pt idx="33">
                  <c:v>1.4556265780326423</c:v>
                </c:pt>
                <c:pt idx="34">
                  <c:v>1.2642493751068926</c:v>
                </c:pt>
                <c:pt idx="35">
                  <c:v>1.1075831202483477</c:v>
                </c:pt>
                <c:pt idx="36">
                  <c:v>0.98258360786319932</c:v>
                </c:pt>
                <c:pt idx="37">
                  <c:v>0.88599841540921875</c:v>
                </c:pt>
                <c:pt idx="38">
                  <c:v>0.81438058046311479</c:v>
                </c:pt>
                <c:pt idx="39">
                  <c:v>0.76410988292865467</c:v>
                </c:pt>
                <c:pt idx="40">
                  <c:v>0.73142490390285197</c:v>
                </c:pt>
                <c:pt idx="41">
                  <c:v>0.7124711240875663</c:v>
                </c:pt>
                <c:pt idx="42">
                  <c:v>0.70337477392082914</c:v>
                </c:pt>
                <c:pt idx="43">
                  <c:v>0.70036365186745109</c:v>
                </c:pt>
                <c:pt idx="44">
                  <c:v>0.70000000483024816</c:v>
                </c:pt>
                <c:pt idx="45">
                  <c:v>0.7</c:v>
                </c:pt>
                <c:pt idx="46">
                  <c:v>0.7</c:v>
                </c:pt>
                <c:pt idx="47">
                  <c:v>0.7</c:v>
                </c:pt>
                <c:pt idx="48">
                  <c:v>0.7</c:v>
                </c:pt>
                <c:pt idx="49">
                  <c:v>0.7</c:v>
                </c:pt>
                <c:pt idx="50">
                  <c:v>0.7</c:v>
                </c:pt>
                <c:pt idx="51">
                  <c:v>0.7</c:v>
                </c:pt>
                <c:pt idx="52">
                  <c:v>0.7</c:v>
                </c:pt>
                <c:pt idx="53">
                  <c:v>0.7</c:v>
                </c:pt>
                <c:pt idx="54">
                  <c:v>0.7</c:v>
                </c:pt>
                <c:pt idx="55">
                  <c:v>0.7</c:v>
                </c:pt>
                <c:pt idx="56">
                  <c:v>0.7</c:v>
                </c:pt>
                <c:pt idx="57">
                  <c:v>0.7</c:v>
                </c:pt>
                <c:pt idx="58">
                  <c:v>0.7</c:v>
                </c:pt>
                <c:pt idx="59">
                  <c:v>0.7</c:v>
                </c:pt>
                <c:pt idx="60">
                  <c:v>0.7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  <c:pt idx="132">
                  <c:v>0.7</c:v>
                </c:pt>
                <c:pt idx="133">
                  <c:v>0.7</c:v>
                </c:pt>
                <c:pt idx="134">
                  <c:v>0.7</c:v>
                </c:pt>
                <c:pt idx="135">
                  <c:v>0.7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'9-7-2002'!$A$36:$A$167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'9-7-2002'!$G$36:$G$167</c:f>
              <c:numCache>
                <c:formatCode>#,#00</c:formatCode>
                <c:ptCount val="132"/>
                <c:pt idx="0">
                  <c:v>12.720734159776258</c:v>
                </c:pt>
                <c:pt idx="1">
                  <c:v>12.400003487454653</c:v>
                </c:pt>
                <c:pt idx="2">
                  <c:v>12.067514934453348</c:v>
                </c:pt>
                <c:pt idx="3">
                  <c:v>11.723284071043787</c:v>
                </c:pt>
                <c:pt idx="4">
                  <c:v>11.367393148463183</c:v>
                </c:pt>
                <c:pt idx="5">
                  <c:v>11</c:v>
                </c:pt>
                <c:pt idx="6">
                  <c:v>10.621347589874969</c:v>
                </c:pt>
                <c:pt idx="7">
                  <c:v>10.231774185212295</c:v>
                </c:pt>
                <c:pt idx="8">
                  <c:v>9.8317241049551534</c:v>
                </c:pt>
                <c:pt idx="9">
                  <c:v>9.4217589726233903</c:v>
                </c:pt>
                <c:pt idx="10">
                  <c:v>9.0025693662752548</c:v>
                </c:pt>
                <c:pt idx="11">
                  <c:v>8.5749867176959729</c:v>
                </c:pt>
                <c:pt idx="12">
                  <c:v>8.1399952622949563</c:v>
                </c:pt>
                <c:pt idx="13">
                  <c:v>7.6987437798700791</c:v>
                </c:pt>
                <c:pt idx="14">
                  <c:v>7.2525567925224399</c:v>
                </c:pt>
                <c:pt idx="15">
                  <c:v>6.8029447976338622</c:v>
                </c:pt>
                <c:pt idx="16">
                  <c:v>6.3516130088515252</c:v>
                </c:pt>
                <c:pt idx="17">
                  <c:v>5.9004679542601091</c:v>
                </c:pt>
                <c:pt idx="18">
                  <c:v>5.4516211361534186</c:v>
                </c:pt>
                <c:pt idx="19">
                  <c:v>5.007388788981963</c:v>
                </c:pt>
                <c:pt idx="20">
                  <c:v>4.5702865794822172</c:v>
                </c:pt>
                <c:pt idx="21">
                  <c:v>4.143017874798975</c:v>
                </c:pt>
                <c:pt idx="22">
                  <c:v>3.728453961085731</c:v>
                </c:pt>
                <c:pt idx="23">
                  <c:v>3.3296043294064832</c:v>
                </c:pt>
                <c:pt idx="24">
                  <c:v>2.9495748642952195</c:v>
                </c:pt>
                <c:pt idx="25">
                  <c:v>2.5915114855471044</c:v>
                </c:pt>
                <c:pt idx="26">
                  <c:v>2.258526527680023</c:v>
                </c:pt>
                <c:pt idx="27">
                  <c:v>1.953604931100293</c:v>
                </c:pt>
                <c:pt idx="28">
                  <c:v>1.684542588585505</c:v>
                </c:pt>
                <c:pt idx="29">
                  <c:v>1.4556265780326423</c:v>
                </c:pt>
                <c:pt idx="30">
                  <c:v>1.2642493751068926</c:v>
                </c:pt>
                <c:pt idx="31">
                  <c:v>1.1075831202483477</c:v>
                </c:pt>
                <c:pt idx="32">
                  <c:v>0.98258360786319932</c:v>
                </c:pt>
                <c:pt idx="33">
                  <c:v>0.88599841540921875</c:v>
                </c:pt>
                <c:pt idx="34">
                  <c:v>0.81438058046311479</c:v>
                </c:pt>
                <c:pt idx="35">
                  <c:v>0.76410988292865467</c:v>
                </c:pt>
                <c:pt idx="36">
                  <c:v>0.73142490390285197</c:v>
                </c:pt>
                <c:pt idx="37">
                  <c:v>0.7124711240875663</c:v>
                </c:pt>
                <c:pt idx="38">
                  <c:v>0.70337477392082914</c:v>
                </c:pt>
                <c:pt idx="39">
                  <c:v>0.70036365186745109</c:v>
                </c:pt>
                <c:pt idx="40">
                  <c:v>0.70000000483024816</c:v>
                </c:pt>
                <c:pt idx="41">
                  <c:v>0.7</c:v>
                </c:pt>
                <c:pt idx="42">
                  <c:v>0.7</c:v>
                </c:pt>
                <c:pt idx="43">
                  <c:v>0.7</c:v>
                </c:pt>
                <c:pt idx="44">
                  <c:v>0.7</c:v>
                </c:pt>
                <c:pt idx="45">
                  <c:v>0.7</c:v>
                </c:pt>
                <c:pt idx="46">
                  <c:v>0.7</c:v>
                </c:pt>
                <c:pt idx="47">
                  <c:v>0.7</c:v>
                </c:pt>
                <c:pt idx="48">
                  <c:v>0.7</c:v>
                </c:pt>
                <c:pt idx="49">
                  <c:v>0.7</c:v>
                </c:pt>
                <c:pt idx="50">
                  <c:v>0.7</c:v>
                </c:pt>
                <c:pt idx="51">
                  <c:v>0.7</c:v>
                </c:pt>
                <c:pt idx="52">
                  <c:v>0.7</c:v>
                </c:pt>
                <c:pt idx="53">
                  <c:v>0.7</c:v>
                </c:pt>
                <c:pt idx="54">
                  <c:v>0.7</c:v>
                </c:pt>
                <c:pt idx="55">
                  <c:v>0.7</c:v>
                </c:pt>
                <c:pt idx="56">
                  <c:v>0.7</c:v>
                </c:pt>
                <c:pt idx="57">
                  <c:v>0.7</c:v>
                </c:pt>
                <c:pt idx="58">
                  <c:v>0.7</c:v>
                </c:pt>
                <c:pt idx="59">
                  <c:v>0.7</c:v>
                </c:pt>
                <c:pt idx="60">
                  <c:v>0.7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</c:v>
                </c:pt>
                <c:pt idx="130">
                  <c:v>0.7</c:v>
                </c:pt>
                <c:pt idx="131">
                  <c:v>0.7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'9-7-2002'!$H$41:$H$167</c:f>
              <c:numCache>
                <c:formatCode>General</c:formatCode>
                <c:ptCount val="127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</c:numCache>
            </c:numRef>
          </c:xVal>
          <c:yVal>
            <c:numRef>
              <c:f>'9-7-2002'!$G$41:$G$167</c:f>
              <c:numCache>
                <c:formatCode>#,#00</c:formatCode>
                <c:ptCount val="127"/>
                <c:pt idx="0">
                  <c:v>11</c:v>
                </c:pt>
                <c:pt idx="1">
                  <c:v>10.621347589874969</c:v>
                </c:pt>
                <c:pt idx="2">
                  <c:v>10.231774185212295</c:v>
                </c:pt>
                <c:pt idx="3">
                  <c:v>9.8317241049551534</c:v>
                </c:pt>
                <c:pt idx="4">
                  <c:v>9.4217589726233903</c:v>
                </c:pt>
                <c:pt idx="5">
                  <c:v>9.0025693662752548</c:v>
                </c:pt>
                <c:pt idx="6">
                  <c:v>8.5749867176959729</c:v>
                </c:pt>
                <c:pt idx="7">
                  <c:v>8.1399952622949563</c:v>
                </c:pt>
                <c:pt idx="8">
                  <c:v>7.6987437798700791</c:v>
                </c:pt>
                <c:pt idx="9">
                  <c:v>7.2525567925224399</c:v>
                </c:pt>
                <c:pt idx="10">
                  <c:v>6.8029447976338622</c:v>
                </c:pt>
                <c:pt idx="11">
                  <c:v>6.3516130088515252</c:v>
                </c:pt>
                <c:pt idx="12">
                  <c:v>5.9004679542601091</c:v>
                </c:pt>
                <c:pt idx="13">
                  <c:v>5.4516211361534186</c:v>
                </c:pt>
                <c:pt idx="14">
                  <c:v>5.007388788981963</c:v>
                </c:pt>
                <c:pt idx="15">
                  <c:v>4.5702865794822172</c:v>
                </c:pt>
                <c:pt idx="16">
                  <c:v>4.143017874798975</c:v>
                </c:pt>
                <c:pt idx="17">
                  <c:v>3.728453961085731</c:v>
                </c:pt>
                <c:pt idx="18">
                  <c:v>3.3296043294064832</c:v>
                </c:pt>
                <c:pt idx="19">
                  <c:v>2.9495748642952195</c:v>
                </c:pt>
                <c:pt idx="20">
                  <c:v>2.5915114855471044</c:v>
                </c:pt>
                <c:pt idx="21">
                  <c:v>2.258526527680023</c:v>
                </c:pt>
                <c:pt idx="22">
                  <c:v>1.953604931100293</c:v>
                </c:pt>
                <c:pt idx="23">
                  <c:v>1.684542588585505</c:v>
                </c:pt>
                <c:pt idx="24">
                  <c:v>1.4556265780326423</c:v>
                </c:pt>
                <c:pt idx="25">
                  <c:v>1.2642493751068926</c:v>
                </c:pt>
                <c:pt idx="26">
                  <c:v>1.1075831202483477</c:v>
                </c:pt>
                <c:pt idx="27">
                  <c:v>0.98258360786319932</c:v>
                </c:pt>
                <c:pt idx="28">
                  <c:v>0.88599841540921875</c:v>
                </c:pt>
                <c:pt idx="29">
                  <c:v>0.81438058046311479</c:v>
                </c:pt>
                <c:pt idx="30">
                  <c:v>0.76410988292865467</c:v>
                </c:pt>
                <c:pt idx="31">
                  <c:v>0.73142490390285197</c:v>
                </c:pt>
                <c:pt idx="32">
                  <c:v>0.7124711240875663</c:v>
                </c:pt>
                <c:pt idx="33">
                  <c:v>0.70337477392082914</c:v>
                </c:pt>
                <c:pt idx="34">
                  <c:v>0.70036365186745109</c:v>
                </c:pt>
                <c:pt idx="35">
                  <c:v>0.70000000483024816</c:v>
                </c:pt>
                <c:pt idx="36">
                  <c:v>0.7</c:v>
                </c:pt>
                <c:pt idx="37">
                  <c:v>0.7</c:v>
                </c:pt>
                <c:pt idx="38">
                  <c:v>0.7</c:v>
                </c:pt>
                <c:pt idx="39">
                  <c:v>0.7</c:v>
                </c:pt>
                <c:pt idx="40">
                  <c:v>0.7</c:v>
                </c:pt>
                <c:pt idx="41">
                  <c:v>0.7</c:v>
                </c:pt>
                <c:pt idx="42">
                  <c:v>0.7</c:v>
                </c:pt>
                <c:pt idx="43">
                  <c:v>0.7</c:v>
                </c:pt>
                <c:pt idx="44">
                  <c:v>0.7</c:v>
                </c:pt>
                <c:pt idx="45">
                  <c:v>0.7</c:v>
                </c:pt>
                <c:pt idx="46">
                  <c:v>0.7</c:v>
                </c:pt>
                <c:pt idx="47">
                  <c:v>0.7</c:v>
                </c:pt>
                <c:pt idx="48">
                  <c:v>0.7</c:v>
                </c:pt>
                <c:pt idx="49">
                  <c:v>0.7</c:v>
                </c:pt>
                <c:pt idx="50">
                  <c:v>0.7</c:v>
                </c:pt>
                <c:pt idx="51">
                  <c:v>0.7</c:v>
                </c:pt>
                <c:pt idx="52">
                  <c:v>0.7</c:v>
                </c:pt>
                <c:pt idx="53">
                  <c:v>0.7</c:v>
                </c:pt>
                <c:pt idx="54">
                  <c:v>0.7</c:v>
                </c:pt>
                <c:pt idx="55">
                  <c:v>0.7</c:v>
                </c:pt>
                <c:pt idx="56">
                  <c:v>0.7</c:v>
                </c:pt>
                <c:pt idx="57">
                  <c:v>0.7</c:v>
                </c:pt>
                <c:pt idx="58">
                  <c:v>0.7</c:v>
                </c:pt>
                <c:pt idx="59">
                  <c:v>0.7</c:v>
                </c:pt>
                <c:pt idx="60">
                  <c:v>0.7</c:v>
                </c:pt>
                <c:pt idx="61">
                  <c:v>0.7</c:v>
                </c:pt>
                <c:pt idx="62">
                  <c:v>0.7</c:v>
                </c:pt>
                <c:pt idx="63">
                  <c:v>0.7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</c:v>
                </c:pt>
                <c:pt idx="69">
                  <c:v>0.7</c:v>
                </c:pt>
                <c:pt idx="70">
                  <c:v>0.7</c:v>
                </c:pt>
                <c:pt idx="71">
                  <c:v>0.7</c:v>
                </c:pt>
                <c:pt idx="72">
                  <c:v>0.7</c:v>
                </c:pt>
                <c:pt idx="73">
                  <c:v>0.7</c:v>
                </c:pt>
                <c:pt idx="74">
                  <c:v>0.7</c:v>
                </c:pt>
                <c:pt idx="75">
                  <c:v>0.7</c:v>
                </c:pt>
                <c:pt idx="76">
                  <c:v>0.7</c:v>
                </c:pt>
                <c:pt idx="77">
                  <c:v>0.7</c:v>
                </c:pt>
                <c:pt idx="78">
                  <c:v>0.7</c:v>
                </c:pt>
                <c:pt idx="79">
                  <c:v>0.7</c:v>
                </c:pt>
                <c:pt idx="80">
                  <c:v>0.7</c:v>
                </c:pt>
                <c:pt idx="81">
                  <c:v>0.7</c:v>
                </c:pt>
                <c:pt idx="82">
                  <c:v>0.7</c:v>
                </c:pt>
                <c:pt idx="83">
                  <c:v>0.7</c:v>
                </c:pt>
                <c:pt idx="84">
                  <c:v>0.7</c:v>
                </c:pt>
                <c:pt idx="85">
                  <c:v>0.7</c:v>
                </c:pt>
                <c:pt idx="86">
                  <c:v>0.7</c:v>
                </c:pt>
                <c:pt idx="87">
                  <c:v>0.7</c:v>
                </c:pt>
                <c:pt idx="88">
                  <c:v>0.7</c:v>
                </c:pt>
                <c:pt idx="89">
                  <c:v>0.7</c:v>
                </c:pt>
                <c:pt idx="90">
                  <c:v>0.7</c:v>
                </c:pt>
                <c:pt idx="91">
                  <c:v>0.7</c:v>
                </c:pt>
                <c:pt idx="92">
                  <c:v>0.7</c:v>
                </c:pt>
                <c:pt idx="93">
                  <c:v>0.7</c:v>
                </c:pt>
                <c:pt idx="94">
                  <c:v>0.7</c:v>
                </c:pt>
                <c:pt idx="95">
                  <c:v>0.7</c:v>
                </c:pt>
                <c:pt idx="96">
                  <c:v>0.7</c:v>
                </c:pt>
                <c:pt idx="97">
                  <c:v>0.7</c:v>
                </c:pt>
                <c:pt idx="98">
                  <c:v>0.7</c:v>
                </c:pt>
                <c:pt idx="99">
                  <c:v>0.7</c:v>
                </c:pt>
                <c:pt idx="100">
                  <c:v>0.7</c:v>
                </c:pt>
                <c:pt idx="101">
                  <c:v>0.7</c:v>
                </c:pt>
                <c:pt idx="102">
                  <c:v>0.7</c:v>
                </c:pt>
                <c:pt idx="103">
                  <c:v>0.7</c:v>
                </c:pt>
                <c:pt idx="104">
                  <c:v>0.7</c:v>
                </c:pt>
                <c:pt idx="105">
                  <c:v>0.7</c:v>
                </c:pt>
                <c:pt idx="106">
                  <c:v>0.7</c:v>
                </c:pt>
                <c:pt idx="107">
                  <c:v>0.7</c:v>
                </c:pt>
                <c:pt idx="108">
                  <c:v>0.7</c:v>
                </c:pt>
                <c:pt idx="109">
                  <c:v>0.7</c:v>
                </c:pt>
                <c:pt idx="110">
                  <c:v>0.7</c:v>
                </c:pt>
                <c:pt idx="111">
                  <c:v>0.7</c:v>
                </c:pt>
                <c:pt idx="112">
                  <c:v>0.7</c:v>
                </c:pt>
                <c:pt idx="113">
                  <c:v>0.7</c:v>
                </c:pt>
                <c:pt idx="114">
                  <c:v>0.7</c:v>
                </c:pt>
                <c:pt idx="115">
                  <c:v>0.7</c:v>
                </c:pt>
                <c:pt idx="116">
                  <c:v>0.7</c:v>
                </c:pt>
                <c:pt idx="117">
                  <c:v>0.7</c:v>
                </c:pt>
                <c:pt idx="118">
                  <c:v>0.7</c:v>
                </c:pt>
                <c:pt idx="119">
                  <c:v>0.7</c:v>
                </c:pt>
                <c:pt idx="120">
                  <c:v>0.7</c:v>
                </c:pt>
                <c:pt idx="121">
                  <c:v>0.7</c:v>
                </c:pt>
                <c:pt idx="122">
                  <c:v>0.7</c:v>
                </c:pt>
                <c:pt idx="123">
                  <c:v>0.7</c:v>
                </c:pt>
                <c:pt idx="124">
                  <c:v>0.7</c:v>
                </c:pt>
                <c:pt idx="125">
                  <c:v>0.7</c:v>
                </c:pt>
                <c:pt idx="126">
                  <c:v>0.7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844544"/>
        <c:axId val="42846464"/>
      </c:scatterChart>
      <c:valAx>
        <c:axId val="42844544"/>
        <c:scaling>
          <c:orientation val="minMax"/>
          <c:max val="9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42846464"/>
        <c:crosses val="autoZero"/>
        <c:crossBetween val="midCat"/>
      </c:valAx>
      <c:valAx>
        <c:axId val="42846464"/>
        <c:scaling>
          <c:orientation val="minMax"/>
          <c:max val="1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4284454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Elbe 11-2004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'Nov-2004'!$F$5:$F$40</c:f>
              <c:numCache>
                <c:formatCode>General</c:formatCode>
                <c:ptCount val="36"/>
                <c:pt idx="0">
                  <c:v>141500</c:v>
                </c:pt>
                <c:pt idx="1">
                  <c:v>138000</c:v>
                </c:pt>
                <c:pt idx="2">
                  <c:v>128300</c:v>
                </c:pt>
                <c:pt idx="3">
                  <c:v>118000</c:v>
                </c:pt>
                <c:pt idx="4">
                  <c:v>111700</c:v>
                </c:pt>
                <c:pt idx="5">
                  <c:v>103500</c:v>
                </c:pt>
                <c:pt idx="6">
                  <c:v>100300</c:v>
                </c:pt>
                <c:pt idx="7">
                  <c:v>98200</c:v>
                </c:pt>
                <c:pt idx="8">
                  <c:v>90900</c:v>
                </c:pt>
                <c:pt idx="9">
                  <c:v>86000</c:v>
                </c:pt>
                <c:pt idx="10">
                  <c:v>81500</c:v>
                </c:pt>
                <c:pt idx="11">
                  <c:v>77000</c:v>
                </c:pt>
                <c:pt idx="12">
                  <c:v>74000</c:v>
                </c:pt>
                <c:pt idx="13">
                  <c:v>72000</c:v>
                </c:pt>
                <c:pt idx="14">
                  <c:v>66500</c:v>
                </c:pt>
                <c:pt idx="15">
                  <c:v>64300</c:v>
                </c:pt>
                <c:pt idx="16">
                  <c:v>62000</c:v>
                </c:pt>
                <c:pt idx="17">
                  <c:v>57000</c:v>
                </c:pt>
                <c:pt idx="18">
                  <c:v>51500</c:v>
                </c:pt>
                <c:pt idx="19">
                  <c:v>45600</c:v>
                </c:pt>
                <c:pt idx="20">
                  <c:v>38000</c:v>
                </c:pt>
                <c:pt idx="21">
                  <c:v>34000</c:v>
                </c:pt>
                <c:pt idx="22">
                  <c:v>23000</c:v>
                </c:pt>
                <c:pt idx="23">
                  <c:v>17000</c:v>
                </c:pt>
                <c:pt idx="24">
                  <c:v>5400</c:v>
                </c:pt>
                <c:pt idx="25">
                  <c:v>0</c:v>
                </c:pt>
                <c:pt idx="26">
                  <c:v>-19300</c:v>
                </c:pt>
                <c:pt idx="27">
                  <c:v>-30000</c:v>
                </c:pt>
                <c:pt idx="28">
                  <c:v>112100</c:v>
                </c:pt>
                <c:pt idx="29">
                  <c:v>104400</c:v>
                </c:pt>
                <c:pt idx="30">
                  <c:v>87000</c:v>
                </c:pt>
                <c:pt idx="31">
                  <c:v>77000</c:v>
                </c:pt>
                <c:pt idx="32">
                  <c:v>65000</c:v>
                </c:pt>
                <c:pt idx="33">
                  <c:v>52000</c:v>
                </c:pt>
                <c:pt idx="34">
                  <c:v>-30000</c:v>
                </c:pt>
                <c:pt idx="35">
                  <c:v>-30000</c:v>
                </c:pt>
              </c:numCache>
            </c:numRef>
          </c:xVal>
          <c:yVal>
            <c:numRef>
              <c:f>'Nov-2004'!$G$5:$G$40</c:f>
              <c:numCache>
                <c:formatCode>0.00</c:formatCode>
                <c:ptCount val="36"/>
                <c:pt idx="0">
                  <c:v>0.155</c:v>
                </c:pt>
                <c:pt idx="1">
                  <c:v>0.152</c:v>
                </c:pt>
                <c:pt idx="2">
                  <c:v>0.14599999999999999</c:v>
                </c:pt>
                <c:pt idx="3">
                  <c:v>0.13700000000000001</c:v>
                </c:pt>
                <c:pt idx="4">
                  <c:v>0.13900000000000001</c:v>
                </c:pt>
                <c:pt idx="5">
                  <c:v>0.14899999999999999</c:v>
                </c:pt>
                <c:pt idx="6">
                  <c:v>0.14799999999999999</c:v>
                </c:pt>
                <c:pt idx="7">
                  <c:v>0.15</c:v>
                </c:pt>
                <c:pt idx="8">
                  <c:v>0.14699999999999999</c:v>
                </c:pt>
                <c:pt idx="9">
                  <c:v>0.15</c:v>
                </c:pt>
                <c:pt idx="10">
                  <c:v>0.156</c:v>
                </c:pt>
                <c:pt idx="11">
                  <c:v>0.16900000000000001</c:v>
                </c:pt>
                <c:pt idx="12">
                  <c:v>0.16600000000000001</c:v>
                </c:pt>
                <c:pt idx="13">
                  <c:v>0.17</c:v>
                </c:pt>
                <c:pt idx="14">
                  <c:v>0.25800000000000001</c:v>
                </c:pt>
                <c:pt idx="15">
                  <c:v>0.20899999999999999</c:v>
                </c:pt>
                <c:pt idx="16">
                  <c:v>0.245</c:v>
                </c:pt>
                <c:pt idx="17">
                  <c:v>0.255</c:v>
                </c:pt>
                <c:pt idx="18">
                  <c:v>0.316</c:v>
                </c:pt>
                <c:pt idx="19">
                  <c:v>0.505</c:v>
                </c:pt>
                <c:pt idx="20">
                  <c:v>1.31</c:v>
                </c:pt>
                <c:pt idx="21">
                  <c:v>2.0299999999999998</c:v>
                </c:pt>
                <c:pt idx="22">
                  <c:v>4.41</c:v>
                </c:pt>
                <c:pt idx="23">
                  <c:v>5.21</c:v>
                </c:pt>
                <c:pt idx="24">
                  <c:v>8.4499999999999993</c:v>
                </c:pt>
                <c:pt idx="25">
                  <c:v>9.84</c:v>
                </c:pt>
                <c:pt idx="26">
                  <c:v>14.8</c:v>
                </c:pt>
                <c:pt idx="27">
                  <c:v>16.399999999999999</c:v>
                </c:pt>
                <c:pt idx="28">
                  <c:v>0.13300000000000001</c:v>
                </c:pt>
                <c:pt idx="29">
                  <c:v>0.14599999999999999</c:v>
                </c:pt>
                <c:pt idx="30">
                  <c:v>0.15</c:v>
                </c:pt>
                <c:pt idx="31">
                  <c:v>0.16800000000000001</c:v>
                </c:pt>
                <c:pt idx="32">
                  <c:v>0.215</c:v>
                </c:pt>
                <c:pt idx="33">
                  <c:v>0.29899999999999999</c:v>
                </c:pt>
                <c:pt idx="34">
                  <c:v>16.2</c:v>
                </c:pt>
                <c:pt idx="35">
                  <c:v>15.9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'Nov-2004'!$H$5:$H$22</c:f>
              <c:numCache>
                <c:formatCode>General</c:formatCode>
                <c:ptCount val="18"/>
              </c:numCache>
            </c:numRef>
          </c:xVal>
          <c:yVal>
            <c:numRef>
              <c:f>'Nov-2004'!$I$5:$I$22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'Nov-2004'!$I$50:$I$185</c:f>
              <c:numCache>
                <c:formatCode>General</c:formatCode>
                <c:ptCount val="136"/>
                <c:pt idx="0">
                  <c:v>-13000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  <c:pt idx="127">
                  <c:v>123000</c:v>
                </c:pt>
                <c:pt idx="128">
                  <c:v>124000</c:v>
                </c:pt>
                <c:pt idx="129">
                  <c:v>125000</c:v>
                </c:pt>
                <c:pt idx="130">
                  <c:v>126000</c:v>
                </c:pt>
                <c:pt idx="131">
                  <c:v>127000</c:v>
                </c:pt>
                <c:pt idx="132">
                  <c:v>128000</c:v>
                </c:pt>
                <c:pt idx="133">
                  <c:v>129000</c:v>
                </c:pt>
                <c:pt idx="134">
                  <c:v>130000</c:v>
                </c:pt>
                <c:pt idx="135">
                  <c:v>131000</c:v>
                </c:pt>
              </c:numCache>
            </c:numRef>
          </c:xVal>
          <c:yVal>
            <c:numRef>
              <c:f>'Nov-2004'!$G$50:$G$185</c:f>
              <c:numCache>
                <c:formatCode>#,#00</c:formatCode>
                <c:ptCount val="136"/>
                <c:pt idx="0">
                  <c:v>11.492162407841381</c:v>
                </c:pt>
                <c:pt idx="1">
                  <c:v>10.36148930657833</c:v>
                </c:pt>
                <c:pt idx="2">
                  <c:v>10.216209726137169</c:v>
                </c:pt>
                <c:pt idx="3">
                  <c:v>10.064210406223651</c:v>
                </c:pt>
                <c:pt idx="4">
                  <c:v>9.9052823911981953</c:v>
                </c:pt>
                <c:pt idx="5">
                  <c:v>9.7392234207043131</c:v>
                </c:pt>
                <c:pt idx="6">
                  <c:v>9.5658401577492711</c:v>
                </c:pt>
                <c:pt idx="7">
                  <c:v>9.3849506998397825</c:v>
                </c:pt>
                <c:pt idx="8">
                  <c:v>9.1963873968906764</c:v>
                </c:pt>
                <c:pt idx="9">
                  <c:v>9</c:v>
                </c:pt>
                <c:pt idx="10">
                  <c:v>8.7956591651488889</c:v>
                </c:pt>
                <c:pt idx="11">
                  <c:v>8.5832603353137973</c:v>
                </c:pt>
                <c:pt idx="12">
                  <c:v>8.3627280232192636</c:v>
                </c:pt>
                <c:pt idx="13">
                  <c:v>8.1340205148268403</c:v>
                </c:pt>
                <c:pt idx="14">
                  <c:v>7.8971350104282108</c:v>
                </c:pt>
                <c:pt idx="15">
                  <c:v>7.6521132156227711</c:v>
                </c:pt>
                <c:pt idx="16">
                  <c:v>7.3990473881949388</c:v>
                </c:pt>
                <c:pt idx="17">
                  <c:v>7.1380868385897216</c:v>
                </c:pt>
                <c:pt idx="18">
                  <c:v>6.8694448708733944</c:v>
                </c:pt>
                <c:pt idx="19">
                  <c:v>6.593406137239354</c:v>
                </c:pt>
                <c:pt idx="20">
                  <c:v>6.3103343616695264</c:v>
                </c:pt>
                <c:pt idx="21">
                  <c:v>6.0206803665833348</c:v>
                </c:pt>
                <c:pt idx="22">
                  <c:v>5.7249903093842995</c:v>
                </c:pt>
                <c:pt idx="23">
                  <c:v>5.4239140028156756</c:v>
                </c:pt>
                <c:pt idx="24">
                  <c:v>5.1182131529024328</c:v>
                </c:pt>
                <c:pt idx="25">
                  <c:v>4.8087692997988789</c:v>
                </c:pt>
                <c:pt idx="26">
                  <c:v>4.4965911887630687</c:v>
                </c:pt>
                <c:pt idx="27">
                  <c:v>4.182821229312669</c:v>
                </c:pt>
                <c:pt idx="28">
                  <c:v>3.8687406188673839</c:v>
                </c:pt>
                <c:pt idx="29">
                  <c:v>3.5557726113074408</c:v>
                </c:pt>
                <c:pt idx="30">
                  <c:v>3.2454832993926499</c:v>
                </c:pt>
                <c:pt idx="31">
                  <c:v>2.9395791516204595</c:v>
                </c:pt>
                <c:pt idx="32">
                  <c:v>2.645695524363858</c:v>
                </c:pt>
                <c:pt idx="33">
                  <c:v>2.3702237462942901</c:v>
                </c:pt>
                <c:pt idx="34">
                  <c:v>2.1130704522567623</c:v>
                </c:pt>
                <c:pt idx="35">
                  <c:v>1.8740926300960028</c:v>
                </c:pt>
                <c:pt idx="36">
                  <c:v>1.6530948718252121</c:v>
                </c:pt>
                <c:pt idx="37">
                  <c:v>1.4498266263126158</c:v>
                </c:pt>
                <c:pt idx="38">
                  <c:v>1.2639794773825028</c:v>
                </c:pt>
                <c:pt idx="39">
                  <c:v>1.0951844766359218</c:v>
                </c:pt>
                <c:pt idx="40">
                  <c:v>0.94300956694833338</c:v>
                </c:pt>
                <c:pt idx="41">
                  <c:v>0.80695714085698256</c:v>
                </c:pt>
                <c:pt idx="42">
                  <c:v>0.68646178840401995</c:v>
                </c:pt>
                <c:pt idx="43">
                  <c:v>0.58088830214561959</c:v>
                </c:pt>
                <c:pt idx="44">
                  <c:v>0.4895300239646414</c:v>
                </c:pt>
                <c:pt idx="45">
                  <c:v>0.41160764049096676</c:v>
                </c:pt>
                <c:pt idx="46">
                  <c:v>0.34626856353642044</c:v>
                </c:pt>
                <c:pt idx="47">
                  <c:v>0.29258707241252191</c:v>
                </c:pt>
                <c:pt idx="48">
                  <c:v>0.24956545185143081</c:v>
                </c:pt>
                <c:pt idx="49">
                  <c:v>0.21613644183449965</c:v>
                </c:pt>
                <c:pt idx="50">
                  <c:v>0.19116744056372617</c:v>
                </c:pt>
                <c:pt idx="51">
                  <c:v>0.17346710057955542</c:v>
                </c:pt>
                <c:pt idx="52">
                  <c:v>0.16179529526613937</c:v>
                </c:pt>
                <c:pt idx="53">
                  <c:v>0.15487805582344472</c:v>
                </c:pt>
                <c:pt idx="54">
                  <c:v>0.15143037337265017</c:v>
                </c:pt>
                <c:pt idx="55">
                  <c:v>0.15019298258934613</c:v>
                </c:pt>
                <c:pt idx="56">
                  <c:v>0.15000046229428324</c:v>
                </c:pt>
                <c:pt idx="57">
                  <c:v>0.15</c:v>
                </c:pt>
                <c:pt idx="58">
                  <c:v>0.15</c:v>
                </c:pt>
                <c:pt idx="59">
                  <c:v>0.15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0.15</c:v>
                </c:pt>
                <c:pt idx="73">
                  <c:v>0.15</c:v>
                </c:pt>
                <c:pt idx="74">
                  <c:v>0.15</c:v>
                </c:pt>
                <c:pt idx="75">
                  <c:v>0.15</c:v>
                </c:pt>
                <c:pt idx="76">
                  <c:v>0.15</c:v>
                </c:pt>
                <c:pt idx="77">
                  <c:v>0.15</c:v>
                </c:pt>
                <c:pt idx="78">
                  <c:v>0.15</c:v>
                </c:pt>
                <c:pt idx="79">
                  <c:v>0.15</c:v>
                </c:pt>
                <c:pt idx="80">
                  <c:v>0.15</c:v>
                </c:pt>
                <c:pt idx="81">
                  <c:v>0.15</c:v>
                </c:pt>
                <c:pt idx="82">
                  <c:v>0.15</c:v>
                </c:pt>
                <c:pt idx="83">
                  <c:v>0.15</c:v>
                </c:pt>
                <c:pt idx="84">
                  <c:v>0.15</c:v>
                </c:pt>
                <c:pt idx="85">
                  <c:v>0.15</c:v>
                </c:pt>
                <c:pt idx="86">
                  <c:v>0.15</c:v>
                </c:pt>
                <c:pt idx="87">
                  <c:v>0.15</c:v>
                </c:pt>
                <c:pt idx="88">
                  <c:v>0.15</c:v>
                </c:pt>
                <c:pt idx="89">
                  <c:v>0.15</c:v>
                </c:pt>
                <c:pt idx="90">
                  <c:v>0.15</c:v>
                </c:pt>
                <c:pt idx="91">
                  <c:v>0.15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  <c:pt idx="96">
                  <c:v>0.15</c:v>
                </c:pt>
                <c:pt idx="97">
                  <c:v>0.15</c:v>
                </c:pt>
                <c:pt idx="98">
                  <c:v>0.15</c:v>
                </c:pt>
                <c:pt idx="99">
                  <c:v>0.15</c:v>
                </c:pt>
                <c:pt idx="100">
                  <c:v>0.15</c:v>
                </c:pt>
                <c:pt idx="101">
                  <c:v>0.15</c:v>
                </c:pt>
                <c:pt idx="102">
                  <c:v>0.15</c:v>
                </c:pt>
                <c:pt idx="103">
                  <c:v>0.15</c:v>
                </c:pt>
                <c:pt idx="104">
                  <c:v>0.15</c:v>
                </c:pt>
                <c:pt idx="105">
                  <c:v>0.15</c:v>
                </c:pt>
                <c:pt idx="106">
                  <c:v>0.15</c:v>
                </c:pt>
                <c:pt idx="107">
                  <c:v>0.15</c:v>
                </c:pt>
                <c:pt idx="108">
                  <c:v>0.15</c:v>
                </c:pt>
                <c:pt idx="109">
                  <c:v>0.15</c:v>
                </c:pt>
                <c:pt idx="110">
                  <c:v>0.15</c:v>
                </c:pt>
                <c:pt idx="111">
                  <c:v>0.15</c:v>
                </c:pt>
                <c:pt idx="112">
                  <c:v>0.15</c:v>
                </c:pt>
                <c:pt idx="113">
                  <c:v>0.15</c:v>
                </c:pt>
                <c:pt idx="114">
                  <c:v>0.15</c:v>
                </c:pt>
                <c:pt idx="115">
                  <c:v>0.15</c:v>
                </c:pt>
                <c:pt idx="116">
                  <c:v>0.15</c:v>
                </c:pt>
                <c:pt idx="117">
                  <c:v>0.15</c:v>
                </c:pt>
                <c:pt idx="118">
                  <c:v>0.15</c:v>
                </c:pt>
                <c:pt idx="119">
                  <c:v>0.15</c:v>
                </c:pt>
                <c:pt idx="120">
                  <c:v>0.15</c:v>
                </c:pt>
                <c:pt idx="121">
                  <c:v>0.15</c:v>
                </c:pt>
                <c:pt idx="122">
                  <c:v>0.15</c:v>
                </c:pt>
                <c:pt idx="123">
                  <c:v>0.15</c:v>
                </c:pt>
                <c:pt idx="124">
                  <c:v>0.15</c:v>
                </c:pt>
                <c:pt idx="125">
                  <c:v>0.15</c:v>
                </c:pt>
                <c:pt idx="126">
                  <c:v>0.15</c:v>
                </c:pt>
                <c:pt idx="127">
                  <c:v>0.15</c:v>
                </c:pt>
                <c:pt idx="128">
                  <c:v>0.15</c:v>
                </c:pt>
                <c:pt idx="129">
                  <c:v>0.15</c:v>
                </c:pt>
                <c:pt idx="130">
                  <c:v>0.15</c:v>
                </c:pt>
                <c:pt idx="131">
                  <c:v>0.15</c:v>
                </c:pt>
                <c:pt idx="132">
                  <c:v>0.15</c:v>
                </c:pt>
                <c:pt idx="133">
                  <c:v>0.15</c:v>
                </c:pt>
                <c:pt idx="134">
                  <c:v>0.15</c:v>
                </c:pt>
                <c:pt idx="135">
                  <c:v>0.15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'Nov-2004'!$A$54:$A$185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'Nov-2004'!$G$54:$G$185</c:f>
              <c:numCache>
                <c:formatCode>#,#00</c:formatCode>
                <c:ptCount val="132"/>
                <c:pt idx="0">
                  <c:v>9.9052823911981953</c:v>
                </c:pt>
                <c:pt idx="1">
                  <c:v>9.7392234207043131</c:v>
                </c:pt>
                <c:pt idx="2">
                  <c:v>9.5658401577492711</c:v>
                </c:pt>
                <c:pt idx="3">
                  <c:v>9.3849506998397825</c:v>
                </c:pt>
                <c:pt idx="4">
                  <c:v>9.1963873968906764</c:v>
                </c:pt>
                <c:pt idx="5">
                  <c:v>9</c:v>
                </c:pt>
                <c:pt idx="6">
                  <c:v>8.7956591651488889</c:v>
                </c:pt>
                <c:pt idx="7">
                  <c:v>8.5832603353137973</c:v>
                </c:pt>
                <c:pt idx="8">
                  <c:v>8.3627280232192636</c:v>
                </c:pt>
                <c:pt idx="9">
                  <c:v>8.1340205148268403</c:v>
                </c:pt>
                <c:pt idx="10">
                  <c:v>7.8971350104282108</c:v>
                </c:pt>
                <c:pt idx="11">
                  <c:v>7.6521132156227711</c:v>
                </c:pt>
                <c:pt idx="12">
                  <c:v>7.3990473881949388</c:v>
                </c:pt>
                <c:pt idx="13">
                  <c:v>7.1380868385897216</c:v>
                </c:pt>
                <c:pt idx="14">
                  <c:v>6.8694448708733944</c:v>
                </c:pt>
                <c:pt idx="15">
                  <c:v>6.593406137239354</c:v>
                </c:pt>
                <c:pt idx="16">
                  <c:v>6.3103343616695264</c:v>
                </c:pt>
                <c:pt idx="17">
                  <c:v>6.0206803665833348</c:v>
                </c:pt>
                <c:pt idx="18">
                  <c:v>5.7249903093842995</c:v>
                </c:pt>
                <c:pt idx="19">
                  <c:v>5.4239140028156756</c:v>
                </c:pt>
                <c:pt idx="20">
                  <c:v>5.1182131529024328</c:v>
                </c:pt>
                <c:pt idx="21">
                  <c:v>4.8087692997988789</c:v>
                </c:pt>
                <c:pt idx="22">
                  <c:v>4.4965911887630687</c:v>
                </c:pt>
                <c:pt idx="23">
                  <c:v>4.182821229312669</c:v>
                </c:pt>
                <c:pt idx="24">
                  <c:v>3.8687406188673839</c:v>
                </c:pt>
                <c:pt idx="25">
                  <c:v>3.5557726113074408</c:v>
                </c:pt>
                <c:pt idx="26">
                  <c:v>3.2454832993926499</c:v>
                </c:pt>
                <c:pt idx="27">
                  <c:v>2.9395791516204595</c:v>
                </c:pt>
                <c:pt idx="28">
                  <c:v>2.645695524363858</c:v>
                </c:pt>
                <c:pt idx="29">
                  <c:v>2.3702237462942901</c:v>
                </c:pt>
                <c:pt idx="30">
                  <c:v>2.1130704522567623</c:v>
                </c:pt>
                <c:pt idx="31">
                  <c:v>1.8740926300960028</c:v>
                </c:pt>
                <c:pt idx="32">
                  <c:v>1.6530948718252121</c:v>
                </c:pt>
                <c:pt idx="33">
                  <c:v>1.4498266263126158</c:v>
                </c:pt>
                <c:pt idx="34">
                  <c:v>1.2639794773825028</c:v>
                </c:pt>
                <c:pt idx="35">
                  <c:v>1.0951844766359218</c:v>
                </c:pt>
                <c:pt idx="36">
                  <c:v>0.94300956694833338</c:v>
                </c:pt>
                <c:pt idx="37">
                  <c:v>0.80695714085698256</c:v>
                </c:pt>
                <c:pt idx="38">
                  <c:v>0.68646178840401995</c:v>
                </c:pt>
                <c:pt idx="39">
                  <c:v>0.58088830214561959</c:v>
                </c:pt>
                <c:pt idx="40">
                  <c:v>0.4895300239646414</c:v>
                </c:pt>
                <c:pt idx="41">
                  <c:v>0.41160764049096676</c:v>
                </c:pt>
                <c:pt idx="42">
                  <c:v>0.34626856353642044</c:v>
                </c:pt>
                <c:pt idx="43">
                  <c:v>0.29258707241252191</c:v>
                </c:pt>
                <c:pt idx="44">
                  <c:v>0.24956545185143081</c:v>
                </c:pt>
                <c:pt idx="45">
                  <c:v>0.21613644183449965</c:v>
                </c:pt>
                <c:pt idx="46">
                  <c:v>0.19116744056372617</c:v>
                </c:pt>
                <c:pt idx="47">
                  <c:v>0.17346710057955542</c:v>
                </c:pt>
                <c:pt idx="48">
                  <c:v>0.16179529526613937</c:v>
                </c:pt>
                <c:pt idx="49">
                  <c:v>0.15487805582344472</c:v>
                </c:pt>
                <c:pt idx="50">
                  <c:v>0.15143037337265017</c:v>
                </c:pt>
                <c:pt idx="51">
                  <c:v>0.15019298258934613</c:v>
                </c:pt>
                <c:pt idx="52">
                  <c:v>0.15000046229428324</c:v>
                </c:pt>
                <c:pt idx="53">
                  <c:v>0.15</c:v>
                </c:pt>
                <c:pt idx="54">
                  <c:v>0.15</c:v>
                </c:pt>
                <c:pt idx="55">
                  <c:v>0.15</c:v>
                </c:pt>
                <c:pt idx="56">
                  <c:v>0.15</c:v>
                </c:pt>
                <c:pt idx="57">
                  <c:v>0.15</c:v>
                </c:pt>
                <c:pt idx="58">
                  <c:v>0.15</c:v>
                </c:pt>
                <c:pt idx="59">
                  <c:v>0.15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0.15</c:v>
                </c:pt>
                <c:pt idx="73">
                  <c:v>0.15</c:v>
                </c:pt>
                <c:pt idx="74">
                  <c:v>0.15</c:v>
                </c:pt>
                <c:pt idx="75">
                  <c:v>0.15</c:v>
                </c:pt>
                <c:pt idx="76">
                  <c:v>0.15</c:v>
                </c:pt>
                <c:pt idx="77">
                  <c:v>0.15</c:v>
                </c:pt>
                <c:pt idx="78">
                  <c:v>0.15</c:v>
                </c:pt>
                <c:pt idx="79">
                  <c:v>0.15</c:v>
                </c:pt>
                <c:pt idx="80">
                  <c:v>0.15</c:v>
                </c:pt>
                <c:pt idx="81">
                  <c:v>0.15</c:v>
                </c:pt>
                <c:pt idx="82">
                  <c:v>0.15</c:v>
                </c:pt>
                <c:pt idx="83">
                  <c:v>0.15</c:v>
                </c:pt>
                <c:pt idx="84">
                  <c:v>0.15</c:v>
                </c:pt>
                <c:pt idx="85">
                  <c:v>0.15</c:v>
                </c:pt>
                <c:pt idx="86">
                  <c:v>0.15</c:v>
                </c:pt>
                <c:pt idx="87">
                  <c:v>0.15</c:v>
                </c:pt>
                <c:pt idx="88">
                  <c:v>0.15</c:v>
                </c:pt>
                <c:pt idx="89">
                  <c:v>0.15</c:v>
                </c:pt>
                <c:pt idx="90">
                  <c:v>0.15</c:v>
                </c:pt>
                <c:pt idx="91">
                  <c:v>0.15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  <c:pt idx="96">
                  <c:v>0.15</c:v>
                </c:pt>
                <c:pt idx="97">
                  <c:v>0.15</c:v>
                </c:pt>
                <c:pt idx="98">
                  <c:v>0.15</c:v>
                </c:pt>
                <c:pt idx="99">
                  <c:v>0.15</c:v>
                </c:pt>
                <c:pt idx="100">
                  <c:v>0.15</c:v>
                </c:pt>
                <c:pt idx="101">
                  <c:v>0.15</c:v>
                </c:pt>
                <c:pt idx="102">
                  <c:v>0.15</c:v>
                </c:pt>
                <c:pt idx="103">
                  <c:v>0.15</c:v>
                </c:pt>
                <c:pt idx="104">
                  <c:v>0.15</c:v>
                </c:pt>
                <c:pt idx="105">
                  <c:v>0.15</c:v>
                </c:pt>
                <c:pt idx="106">
                  <c:v>0.15</c:v>
                </c:pt>
                <c:pt idx="107">
                  <c:v>0.15</c:v>
                </c:pt>
                <c:pt idx="108">
                  <c:v>0.15</c:v>
                </c:pt>
                <c:pt idx="109">
                  <c:v>0.15</c:v>
                </c:pt>
                <c:pt idx="110">
                  <c:v>0.15</c:v>
                </c:pt>
                <c:pt idx="111">
                  <c:v>0.15</c:v>
                </c:pt>
                <c:pt idx="112">
                  <c:v>0.15</c:v>
                </c:pt>
                <c:pt idx="113">
                  <c:v>0.15</c:v>
                </c:pt>
                <c:pt idx="114">
                  <c:v>0.15</c:v>
                </c:pt>
                <c:pt idx="115">
                  <c:v>0.15</c:v>
                </c:pt>
                <c:pt idx="116">
                  <c:v>0.15</c:v>
                </c:pt>
                <c:pt idx="117">
                  <c:v>0.15</c:v>
                </c:pt>
                <c:pt idx="118">
                  <c:v>0.15</c:v>
                </c:pt>
                <c:pt idx="119">
                  <c:v>0.15</c:v>
                </c:pt>
                <c:pt idx="120">
                  <c:v>0.15</c:v>
                </c:pt>
                <c:pt idx="121">
                  <c:v>0.15</c:v>
                </c:pt>
                <c:pt idx="122">
                  <c:v>0.15</c:v>
                </c:pt>
                <c:pt idx="123">
                  <c:v>0.15</c:v>
                </c:pt>
                <c:pt idx="124">
                  <c:v>0.15</c:v>
                </c:pt>
                <c:pt idx="125">
                  <c:v>0.15</c:v>
                </c:pt>
                <c:pt idx="126">
                  <c:v>0.15</c:v>
                </c:pt>
                <c:pt idx="127">
                  <c:v>0.15</c:v>
                </c:pt>
                <c:pt idx="128">
                  <c:v>0.15</c:v>
                </c:pt>
                <c:pt idx="129">
                  <c:v>0.15</c:v>
                </c:pt>
                <c:pt idx="130">
                  <c:v>0.15</c:v>
                </c:pt>
                <c:pt idx="131">
                  <c:v>0.15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'Nov-2004'!$H$59:$H$185</c:f>
              <c:numCache>
                <c:formatCode>General</c:formatCode>
                <c:ptCount val="127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</c:numCache>
            </c:numRef>
          </c:xVal>
          <c:yVal>
            <c:numRef>
              <c:f>'Nov-2004'!$G$59:$G$185</c:f>
              <c:numCache>
                <c:formatCode>#,#00</c:formatCode>
                <c:ptCount val="127"/>
                <c:pt idx="0">
                  <c:v>9</c:v>
                </c:pt>
                <c:pt idx="1">
                  <c:v>8.7956591651488889</c:v>
                </c:pt>
                <c:pt idx="2">
                  <c:v>8.5832603353137973</c:v>
                </c:pt>
                <c:pt idx="3">
                  <c:v>8.3627280232192636</c:v>
                </c:pt>
                <c:pt idx="4">
                  <c:v>8.1340205148268403</c:v>
                </c:pt>
                <c:pt idx="5">
                  <c:v>7.8971350104282108</c:v>
                </c:pt>
                <c:pt idx="6">
                  <c:v>7.6521132156227711</c:v>
                </c:pt>
                <c:pt idx="7">
                  <c:v>7.3990473881949388</c:v>
                </c:pt>
                <c:pt idx="8">
                  <c:v>7.1380868385897216</c:v>
                </c:pt>
                <c:pt idx="9">
                  <c:v>6.8694448708733944</c:v>
                </c:pt>
                <c:pt idx="10">
                  <c:v>6.593406137239354</c:v>
                </c:pt>
                <c:pt idx="11">
                  <c:v>6.3103343616695264</c:v>
                </c:pt>
                <c:pt idx="12">
                  <c:v>6.0206803665833348</c:v>
                </c:pt>
                <c:pt idx="13">
                  <c:v>5.7249903093842995</c:v>
                </c:pt>
                <c:pt idx="14">
                  <c:v>5.4239140028156756</c:v>
                </c:pt>
                <c:pt idx="15">
                  <c:v>5.1182131529024328</c:v>
                </c:pt>
                <c:pt idx="16">
                  <c:v>4.8087692997988789</c:v>
                </c:pt>
                <c:pt idx="17">
                  <c:v>4.4965911887630687</c:v>
                </c:pt>
                <c:pt idx="18">
                  <c:v>4.182821229312669</c:v>
                </c:pt>
                <c:pt idx="19">
                  <c:v>3.8687406188673839</c:v>
                </c:pt>
                <c:pt idx="20">
                  <c:v>3.5557726113074408</c:v>
                </c:pt>
                <c:pt idx="21">
                  <c:v>3.2454832993926499</c:v>
                </c:pt>
                <c:pt idx="22">
                  <c:v>2.9395791516204595</c:v>
                </c:pt>
                <c:pt idx="23">
                  <c:v>2.645695524363858</c:v>
                </c:pt>
                <c:pt idx="24">
                  <c:v>2.3702237462942901</c:v>
                </c:pt>
                <c:pt idx="25">
                  <c:v>2.1130704522567623</c:v>
                </c:pt>
                <c:pt idx="26">
                  <c:v>1.8740926300960028</c:v>
                </c:pt>
                <c:pt idx="27">
                  <c:v>1.6530948718252121</c:v>
                </c:pt>
                <c:pt idx="28">
                  <c:v>1.4498266263126158</c:v>
                </c:pt>
                <c:pt idx="29">
                  <c:v>1.2639794773825028</c:v>
                </c:pt>
                <c:pt idx="30">
                  <c:v>1.0951844766359218</c:v>
                </c:pt>
                <c:pt idx="31">
                  <c:v>0.94300956694833338</c:v>
                </c:pt>
                <c:pt idx="32">
                  <c:v>0.80695714085698256</c:v>
                </c:pt>
                <c:pt idx="33">
                  <c:v>0.68646178840401995</c:v>
                </c:pt>
                <c:pt idx="34">
                  <c:v>0.58088830214561959</c:v>
                </c:pt>
                <c:pt idx="35">
                  <c:v>0.4895300239646414</c:v>
                </c:pt>
                <c:pt idx="36">
                  <c:v>0.41160764049096676</c:v>
                </c:pt>
                <c:pt idx="37">
                  <c:v>0.34626856353642044</c:v>
                </c:pt>
                <c:pt idx="38">
                  <c:v>0.29258707241252191</c:v>
                </c:pt>
                <c:pt idx="39">
                  <c:v>0.24956545185143081</c:v>
                </c:pt>
                <c:pt idx="40">
                  <c:v>0.21613644183449965</c:v>
                </c:pt>
                <c:pt idx="41">
                  <c:v>0.19116744056372617</c:v>
                </c:pt>
                <c:pt idx="42">
                  <c:v>0.17346710057955542</c:v>
                </c:pt>
                <c:pt idx="43">
                  <c:v>0.16179529526613937</c:v>
                </c:pt>
                <c:pt idx="44">
                  <c:v>0.15487805582344472</c:v>
                </c:pt>
                <c:pt idx="45">
                  <c:v>0.15143037337265017</c:v>
                </c:pt>
                <c:pt idx="46">
                  <c:v>0.15019298258934613</c:v>
                </c:pt>
                <c:pt idx="47">
                  <c:v>0.15000046229428324</c:v>
                </c:pt>
                <c:pt idx="48">
                  <c:v>0.15</c:v>
                </c:pt>
                <c:pt idx="49">
                  <c:v>0.15</c:v>
                </c:pt>
                <c:pt idx="50">
                  <c:v>0.15</c:v>
                </c:pt>
                <c:pt idx="51">
                  <c:v>0.15</c:v>
                </c:pt>
                <c:pt idx="52">
                  <c:v>0.15</c:v>
                </c:pt>
                <c:pt idx="53">
                  <c:v>0.15</c:v>
                </c:pt>
                <c:pt idx="54">
                  <c:v>0.15</c:v>
                </c:pt>
                <c:pt idx="55">
                  <c:v>0.15</c:v>
                </c:pt>
                <c:pt idx="56">
                  <c:v>0.15</c:v>
                </c:pt>
                <c:pt idx="57">
                  <c:v>0.15</c:v>
                </c:pt>
                <c:pt idx="58">
                  <c:v>0.15</c:v>
                </c:pt>
                <c:pt idx="59">
                  <c:v>0.15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0.15</c:v>
                </c:pt>
                <c:pt idx="73">
                  <c:v>0.15</c:v>
                </c:pt>
                <c:pt idx="74">
                  <c:v>0.15</c:v>
                </c:pt>
                <c:pt idx="75">
                  <c:v>0.15</c:v>
                </c:pt>
                <c:pt idx="76">
                  <c:v>0.15</c:v>
                </c:pt>
                <c:pt idx="77">
                  <c:v>0.15</c:v>
                </c:pt>
                <c:pt idx="78">
                  <c:v>0.15</c:v>
                </c:pt>
                <c:pt idx="79">
                  <c:v>0.15</c:v>
                </c:pt>
                <c:pt idx="80">
                  <c:v>0.15</c:v>
                </c:pt>
                <c:pt idx="81">
                  <c:v>0.15</c:v>
                </c:pt>
                <c:pt idx="82">
                  <c:v>0.15</c:v>
                </c:pt>
                <c:pt idx="83">
                  <c:v>0.15</c:v>
                </c:pt>
                <c:pt idx="84">
                  <c:v>0.15</c:v>
                </c:pt>
                <c:pt idx="85">
                  <c:v>0.15</c:v>
                </c:pt>
                <c:pt idx="86">
                  <c:v>0.15</c:v>
                </c:pt>
                <c:pt idx="87">
                  <c:v>0.15</c:v>
                </c:pt>
                <c:pt idx="88">
                  <c:v>0.15</c:v>
                </c:pt>
                <c:pt idx="89">
                  <c:v>0.15</c:v>
                </c:pt>
                <c:pt idx="90">
                  <c:v>0.15</c:v>
                </c:pt>
                <c:pt idx="91">
                  <c:v>0.15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  <c:pt idx="96">
                  <c:v>0.15</c:v>
                </c:pt>
                <c:pt idx="97">
                  <c:v>0.15</c:v>
                </c:pt>
                <c:pt idx="98">
                  <c:v>0.15</c:v>
                </c:pt>
                <c:pt idx="99">
                  <c:v>0.15</c:v>
                </c:pt>
                <c:pt idx="100">
                  <c:v>0.15</c:v>
                </c:pt>
                <c:pt idx="101">
                  <c:v>0.15</c:v>
                </c:pt>
                <c:pt idx="102">
                  <c:v>0.15</c:v>
                </c:pt>
                <c:pt idx="103">
                  <c:v>0.15</c:v>
                </c:pt>
                <c:pt idx="104">
                  <c:v>0.15</c:v>
                </c:pt>
                <c:pt idx="105">
                  <c:v>0.15</c:v>
                </c:pt>
                <c:pt idx="106">
                  <c:v>0.15</c:v>
                </c:pt>
                <c:pt idx="107">
                  <c:v>0.15</c:v>
                </c:pt>
                <c:pt idx="108">
                  <c:v>0.15</c:v>
                </c:pt>
                <c:pt idx="109">
                  <c:v>0.15</c:v>
                </c:pt>
                <c:pt idx="110">
                  <c:v>0.15</c:v>
                </c:pt>
                <c:pt idx="111">
                  <c:v>0.15</c:v>
                </c:pt>
                <c:pt idx="112">
                  <c:v>0.15</c:v>
                </c:pt>
                <c:pt idx="113">
                  <c:v>0.15</c:v>
                </c:pt>
                <c:pt idx="114">
                  <c:v>0.15</c:v>
                </c:pt>
                <c:pt idx="115">
                  <c:v>0.15</c:v>
                </c:pt>
                <c:pt idx="116">
                  <c:v>0.15</c:v>
                </c:pt>
                <c:pt idx="117">
                  <c:v>0.15</c:v>
                </c:pt>
                <c:pt idx="118">
                  <c:v>0.15</c:v>
                </c:pt>
                <c:pt idx="119">
                  <c:v>0.15</c:v>
                </c:pt>
                <c:pt idx="120">
                  <c:v>0.15</c:v>
                </c:pt>
                <c:pt idx="121">
                  <c:v>0.15</c:v>
                </c:pt>
                <c:pt idx="122">
                  <c:v>0.15</c:v>
                </c:pt>
                <c:pt idx="123">
                  <c:v>0.15</c:v>
                </c:pt>
                <c:pt idx="124">
                  <c:v>0.15</c:v>
                </c:pt>
                <c:pt idx="125">
                  <c:v>0.15</c:v>
                </c:pt>
                <c:pt idx="126">
                  <c:v>0.15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55360"/>
        <c:axId val="77271424"/>
      </c:scatterChart>
      <c:valAx>
        <c:axId val="43055360"/>
        <c:scaling>
          <c:orientation val="minMax"/>
          <c:max val="9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7271424"/>
        <c:crosses val="autoZero"/>
        <c:crossBetween val="midCat"/>
      </c:valAx>
      <c:valAx>
        <c:axId val="77271424"/>
        <c:scaling>
          <c:orientation val="minMax"/>
          <c:max val="1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4305536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Elbe 2-2004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'Feb-2004'!$F$5:$F$40</c:f>
              <c:numCache>
                <c:formatCode>General</c:formatCode>
                <c:ptCount val="36"/>
                <c:pt idx="0">
                  <c:v>141500</c:v>
                </c:pt>
                <c:pt idx="1">
                  <c:v>138000</c:v>
                </c:pt>
                <c:pt idx="2">
                  <c:v>128300</c:v>
                </c:pt>
                <c:pt idx="3">
                  <c:v>118000</c:v>
                </c:pt>
                <c:pt idx="4">
                  <c:v>111700</c:v>
                </c:pt>
                <c:pt idx="5">
                  <c:v>103500</c:v>
                </c:pt>
                <c:pt idx="6">
                  <c:v>100300</c:v>
                </c:pt>
                <c:pt idx="7">
                  <c:v>98200</c:v>
                </c:pt>
                <c:pt idx="8">
                  <c:v>90900</c:v>
                </c:pt>
                <c:pt idx="9">
                  <c:v>86000</c:v>
                </c:pt>
                <c:pt idx="10">
                  <c:v>81500</c:v>
                </c:pt>
                <c:pt idx="11">
                  <c:v>77000</c:v>
                </c:pt>
                <c:pt idx="12">
                  <c:v>74000</c:v>
                </c:pt>
                <c:pt idx="13">
                  <c:v>72000</c:v>
                </c:pt>
                <c:pt idx="14">
                  <c:v>66500</c:v>
                </c:pt>
                <c:pt idx="15">
                  <c:v>64300</c:v>
                </c:pt>
                <c:pt idx="16">
                  <c:v>62000</c:v>
                </c:pt>
                <c:pt idx="17">
                  <c:v>57000</c:v>
                </c:pt>
                <c:pt idx="18">
                  <c:v>51500</c:v>
                </c:pt>
                <c:pt idx="19">
                  <c:v>45600</c:v>
                </c:pt>
                <c:pt idx="20">
                  <c:v>38000</c:v>
                </c:pt>
                <c:pt idx="21">
                  <c:v>34000</c:v>
                </c:pt>
                <c:pt idx="22">
                  <c:v>23000</c:v>
                </c:pt>
                <c:pt idx="23">
                  <c:v>17000</c:v>
                </c:pt>
                <c:pt idx="24">
                  <c:v>5400</c:v>
                </c:pt>
                <c:pt idx="25">
                  <c:v>0</c:v>
                </c:pt>
                <c:pt idx="26">
                  <c:v>-19300</c:v>
                </c:pt>
                <c:pt idx="27">
                  <c:v>-30000</c:v>
                </c:pt>
                <c:pt idx="28">
                  <c:v>112100</c:v>
                </c:pt>
                <c:pt idx="29">
                  <c:v>104400</c:v>
                </c:pt>
                <c:pt idx="30">
                  <c:v>87000</c:v>
                </c:pt>
                <c:pt idx="31">
                  <c:v>77000</c:v>
                </c:pt>
                <c:pt idx="32">
                  <c:v>65000</c:v>
                </c:pt>
                <c:pt idx="33">
                  <c:v>52000</c:v>
                </c:pt>
                <c:pt idx="34">
                  <c:v>-30000</c:v>
                </c:pt>
                <c:pt idx="35">
                  <c:v>-30000</c:v>
                </c:pt>
              </c:numCache>
            </c:numRef>
          </c:xVal>
          <c:yVal>
            <c:numRef>
              <c:f>'Feb-2004'!$G$5:$G$40</c:f>
              <c:numCache>
                <c:formatCode>0.00</c:formatCode>
                <c:ptCount val="36"/>
                <c:pt idx="0">
                  <c:v>8.3000000000000004E-2</c:v>
                </c:pt>
                <c:pt idx="1">
                  <c:v>8.3000000000000004E-2</c:v>
                </c:pt>
                <c:pt idx="2">
                  <c:v>8.5999999999999993E-2</c:v>
                </c:pt>
                <c:pt idx="3">
                  <c:v>8.5999999999999993E-2</c:v>
                </c:pt>
                <c:pt idx="4">
                  <c:v>0.09</c:v>
                </c:pt>
                <c:pt idx="5">
                  <c:v>0.09</c:v>
                </c:pt>
                <c:pt idx="6">
                  <c:v>0.108</c:v>
                </c:pt>
                <c:pt idx="7">
                  <c:v>0.11</c:v>
                </c:pt>
                <c:pt idx="8">
                  <c:v>0.113</c:v>
                </c:pt>
                <c:pt idx="9">
                  <c:v>0.115</c:v>
                </c:pt>
                <c:pt idx="10">
                  <c:v>0.11899999999999999</c:v>
                </c:pt>
                <c:pt idx="11">
                  <c:v>0.11799999999999999</c:v>
                </c:pt>
                <c:pt idx="12">
                  <c:v>0.11899999999999999</c:v>
                </c:pt>
                <c:pt idx="13">
                  <c:v>0.11899999999999999</c:v>
                </c:pt>
                <c:pt idx="14">
                  <c:v>0.124</c:v>
                </c:pt>
                <c:pt idx="15">
                  <c:v>0.13300000000000001</c:v>
                </c:pt>
                <c:pt idx="16">
                  <c:v>0.13600000000000001</c:v>
                </c:pt>
                <c:pt idx="17">
                  <c:v>0.15</c:v>
                </c:pt>
                <c:pt idx="18">
                  <c:v>0.17</c:v>
                </c:pt>
                <c:pt idx="19">
                  <c:v>0.189</c:v>
                </c:pt>
                <c:pt idx="20">
                  <c:v>0.19800000000000001</c:v>
                </c:pt>
                <c:pt idx="21">
                  <c:v>0.2</c:v>
                </c:pt>
                <c:pt idx="22">
                  <c:v>0.54800000000000004</c:v>
                </c:pt>
                <c:pt idx="23">
                  <c:v>1.01</c:v>
                </c:pt>
                <c:pt idx="24">
                  <c:v>2.95</c:v>
                </c:pt>
                <c:pt idx="25">
                  <c:v>3.92</c:v>
                </c:pt>
                <c:pt idx="26">
                  <c:v>10.5</c:v>
                </c:pt>
                <c:pt idx="27">
                  <c:v>13.2</c:v>
                </c:pt>
                <c:pt idx="28">
                  <c:v>8.7999999999999995E-2</c:v>
                </c:pt>
                <c:pt idx="29">
                  <c:v>9.0999999999999998E-2</c:v>
                </c:pt>
                <c:pt idx="30">
                  <c:v>0.11600000000000001</c:v>
                </c:pt>
                <c:pt idx="31">
                  <c:v>0.11700000000000001</c:v>
                </c:pt>
                <c:pt idx="32">
                  <c:v>9.0999999999999998E-2</c:v>
                </c:pt>
                <c:pt idx="33">
                  <c:v>0.13200000000000001</c:v>
                </c:pt>
                <c:pt idx="34">
                  <c:v>13.4</c:v>
                </c:pt>
                <c:pt idx="35">
                  <c:v>13.5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'Feb-2004'!$H$5:$H$22</c:f>
              <c:numCache>
                <c:formatCode>General</c:formatCode>
                <c:ptCount val="18"/>
              </c:numCache>
            </c:numRef>
          </c:xVal>
          <c:yVal>
            <c:numRef>
              <c:f>'Feb-2004'!$I$5:$I$22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'Feb-2004'!$I$50:$I$185</c:f>
              <c:numCache>
                <c:formatCode>General</c:formatCode>
                <c:ptCount val="136"/>
                <c:pt idx="0">
                  <c:v>-13000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  <c:pt idx="127">
                  <c:v>123000</c:v>
                </c:pt>
                <c:pt idx="128">
                  <c:v>124000</c:v>
                </c:pt>
                <c:pt idx="129">
                  <c:v>125000</c:v>
                </c:pt>
                <c:pt idx="130">
                  <c:v>126000</c:v>
                </c:pt>
                <c:pt idx="131">
                  <c:v>127000</c:v>
                </c:pt>
                <c:pt idx="132">
                  <c:v>128000</c:v>
                </c:pt>
                <c:pt idx="133">
                  <c:v>129000</c:v>
                </c:pt>
                <c:pt idx="134">
                  <c:v>130000</c:v>
                </c:pt>
                <c:pt idx="135">
                  <c:v>131000</c:v>
                </c:pt>
              </c:numCache>
            </c:numRef>
          </c:xVal>
          <c:yVal>
            <c:numRef>
              <c:f>'Feb-2004'!$G$50:$G$185</c:f>
              <c:numCache>
                <c:formatCode>#,#00</c:formatCode>
                <c:ptCount val="136"/>
                <c:pt idx="0">
                  <c:v>5.4720161810715222</c:v>
                </c:pt>
                <c:pt idx="1">
                  <c:v>4.2708103725694322</c:v>
                </c:pt>
                <c:pt idx="2">
                  <c:v>4.1257931734386064</c:v>
                </c:pt>
                <c:pt idx="3">
                  <c:v>3.9764163035748679</c:v>
                </c:pt>
                <c:pt idx="4">
                  <c:v>3.8228251933929336</c:v>
                </c:pt>
                <c:pt idx="5">
                  <c:v>3.6652081472329874</c:v>
                </c:pt>
                <c:pt idx="6">
                  <c:v>3.5038007967930729</c:v>
                </c:pt>
                <c:pt idx="7">
                  <c:v>3.3388906925383428</c:v>
                </c:pt>
                <c:pt idx="8">
                  <c:v>3.1708219691494066</c:v>
                </c:pt>
                <c:pt idx="9">
                  <c:v>3</c:v>
                </c:pt>
                <c:pt idx="10">
                  <c:v>2.8268959301481265</c:v>
                </c:pt>
                <c:pt idx="11">
                  <c:v>2.6520509466700886</c:v>
                </c:pt>
                <c:pt idx="12">
                  <c:v>2.4760801085819373</c:v>
                </c:pt>
                <c:pt idx="13">
                  <c:v>2.2996755152414647</c:v>
                </c:pt>
                <c:pt idx="14">
                  <c:v>2.1236085411403653</c:v>
                </c:pt>
                <c:pt idx="15">
                  <c:v>1.9487308055284533</c:v>
                </c:pt>
                <c:pt idx="16">
                  <c:v>1.7759734765923205</c:v>
                </c:pt>
                <c:pt idx="17">
                  <c:v>1.6063444313682971</c:v>
                </c:pt>
                <c:pt idx="18">
                  <c:v>1.4409227040049859</c:v>
                </c:pt>
                <c:pt idx="19">
                  <c:v>1.2808495568464757</c:v>
                </c:pt>
                <c:pt idx="20">
                  <c:v>1.1273154025858276</c:v>
                </c:pt>
                <c:pt idx="21">
                  <c:v>0.98154169464688867</c:v>
                </c:pt>
                <c:pt idx="22">
                  <c:v>0.84475679291363792</c:v>
                </c:pt>
                <c:pt idx="23">
                  <c:v>0.71816471318109465</c:v>
                </c:pt>
                <c:pt idx="24">
                  <c:v>0.60290559840613156</c:v>
                </c:pt>
                <c:pt idx="25">
                  <c:v>0.50000673638611115</c:v>
                </c:pt>
                <c:pt idx="26">
                  <c:v>0.41032303898291955</c:v>
                </c:pt>
                <c:pt idx="27">
                  <c:v>0.33446617168530263</c:v>
                </c:pt>
                <c:pt idx="28">
                  <c:v>0.27272211620454223</c:v>
                </c:pt>
                <c:pt idx="29">
                  <c:v>0.22495811020783896</c:v>
                </c:pt>
                <c:pt idx="30">
                  <c:v>0.19052211197004265</c:v>
                </c:pt>
                <c:pt idx="31">
                  <c:v>0.16814218022633512</c:v>
                </c:pt>
                <c:pt idx="32">
                  <c:v>0.15600193728773551</c:v>
                </c:pt>
                <c:pt idx="33">
                  <c:v>0.15109618969374675</c:v>
                </c:pt>
                <c:pt idx="34">
                  <c:v>0.15002572083690455</c:v>
                </c:pt>
                <c:pt idx="35">
                  <c:v>0.15</c:v>
                </c:pt>
                <c:pt idx="36">
                  <c:v>0.15</c:v>
                </c:pt>
                <c:pt idx="37">
                  <c:v>0.15</c:v>
                </c:pt>
                <c:pt idx="38">
                  <c:v>0.15</c:v>
                </c:pt>
                <c:pt idx="39">
                  <c:v>0.15</c:v>
                </c:pt>
                <c:pt idx="40">
                  <c:v>0.15</c:v>
                </c:pt>
                <c:pt idx="41">
                  <c:v>0.15</c:v>
                </c:pt>
                <c:pt idx="42">
                  <c:v>0.15</c:v>
                </c:pt>
                <c:pt idx="43">
                  <c:v>0.15</c:v>
                </c:pt>
                <c:pt idx="44">
                  <c:v>0.15</c:v>
                </c:pt>
                <c:pt idx="45">
                  <c:v>0.15</c:v>
                </c:pt>
                <c:pt idx="46">
                  <c:v>0.15</c:v>
                </c:pt>
                <c:pt idx="47">
                  <c:v>0.15</c:v>
                </c:pt>
                <c:pt idx="48">
                  <c:v>0.15</c:v>
                </c:pt>
                <c:pt idx="49">
                  <c:v>0.15</c:v>
                </c:pt>
                <c:pt idx="50">
                  <c:v>0.15</c:v>
                </c:pt>
                <c:pt idx="51">
                  <c:v>0.15</c:v>
                </c:pt>
                <c:pt idx="52">
                  <c:v>0.15</c:v>
                </c:pt>
                <c:pt idx="53">
                  <c:v>0.15</c:v>
                </c:pt>
                <c:pt idx="54">
                  <c:v>0.15</c:v>
                </c:pt>
                <c:pt idx="55">
                  <c:v>0.15</c:v>
                </c:pt>
                <c:pt idx="56">
                  <c:v>0.15</c:v>
                </c:pt>
                <c:pt idx="57">
                  <c:v>0.15</c:v>
                </c:pt>
                <c:pt idx="58">
                  <c:v>0.15</c:v>
                </c:pt>
                <c:pt idx="59">
                  <c:v>0.15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0.15</c:v>
                </c:pt>
                <c:pt idx="73">
                  <c:v>0.15</c:v>
                </c:pt>
                <c:pt idx="74">
                  <c:v>0.15</c:v>
                </c:pt>
                <c:pt idx="75">
                  <c:v>0.15</c:v>
                </c:pt>
                <c:pt idx="76">
                  <c:v>0.15</c:v>
                </c:pt>
                <c:pt idx="77">
                  <c:v>0.15</c:v>
                </c:pt>
                <c:pt idx="78">
                  <c:v>0.15</c:v>
                </c:pt>
                <c:pt idx="79">
                  <c:v>0.15</c:v>
                </c:pt>
                <c:pt idx="80">
                  <c:v>0.15</c:v>
                </c:pt>
                <c:pt idx="81">
                  <c:v>0.15</c:v>
                </c:pt>
                <c:pt idx="82">
                  <c:v>0.15</c:v>
                </c:pt>
                <c:pt idx="83">
                  <c:v>0.15</c:v>
                </c:pt>
                <c:pt idx="84">
                  <c:v>0.15</c:v>
                </c:pt>
                <c:pt idx="85">
                  <c:v>0.15</c:v>
                </c:pt>
                <c:pt idx="86">
                  <c:v>0.15</c:v>
                </c:pt>
                <c:pt idx="87">
                  <c:v>0.15</c:v>
                </c:pt>
                <c:pt idx="88">
                  <c:v>0.15</c:v>
                </c:pt>
                <c:pt idx="89">
                  <c:v>0.15</c:v>
                </c:pt>
                <c:pt idx="90">
                  <c:v>0.15</c:v>
                </c:pt>
                <c:pt idx="91">
                  <c:v>0.15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  <c:pt idx="96">
                  <c:v>0.15</c:v>
                </c:pt>
                <c:pt idx="97">
                  <c:v>0.15</c:v>
                </c:pt>
                <c:pt idx="98">
                  <c:v>0.15</c:v>
                </c:pt>
                <c:pt idx="99">
                  <c:v>0.15</c:v>
                </c:pt>
                <c:pt idx="100">
                  <c:v>0.15</c:v>
                </c:pt>
                <c:pt idx="101">
                  <c:v>0.15</c:v>
                </c:pt>
                <c:pt idx="102">
                  <c:v>0.15</c:v>
                </c:pt>
                <c:pt idx="103">
                  <c:v>0.15</c:v>
                </c:pt>
                <c:pt idx="104">
                  <c:v>0.15</c:v>
                </c:pt>
                <c:pt idx="105">
                  <c:v>0.15</c:v>
                </c:pt>
                <c:pt idx="106">
                  <c:v>0.15</c:v>
                </c:pt>
                <c:pt idx="107">
                  <c:v>0.15</c:v>
                </c:pt>
                <c:pt idx="108">
                  <c:v>0.15</c:v>
                </c:pt>
                <c:pt idx="109">
                  <c:v>0.15</c:v>
                </c:pt>
                <c:pt idx="110">
                  <c:v>0.15</c:v>
                </c:pt>
                <c:pt idx="111">
                  <c:v>0.15</c:v>
                </c:pt>
                <c:pt idx="112">
                  <c:v>0.15</c:v>
                </c:pt>
                <c:pt idx="113">
                  <c:v>0.15</c:v>
                </c:pt>
                <c:pt idx="114">
                  <c:v>0.15</c:v>
                </c:pt>
                <c:pt idx="115">
                  <c:v>0.15</c:v>
                </c:pt>
                <c:pt idx="116">
                  <c:v>0.15</c:v>
                </c:pt>
                <c:pt idx="117">
                  <c:v>0.15</c:v>
                </c:pt>
                <c:pt idx="118">
                  <c:v>0.15</c:v>
                </c:pt>
                <c:pt idx="119">
                  <c:v>0.15</c:v>
                </c:pt>
                <c:pt idx="120">
                  <c:v>0.15</c:v>
                </c:pt>
                <c:pt idx="121">
                  <c:v>0.15</c:v>
                </c:pt>
                <c:pt idx="122">
                  <c:v>0.15</c:v>
                </c:pt>
                <c:pt idx="123">
                  <c:v>0.15</c:v>
                </c:pt>
                <c:pt idx="124">
                  <c:v>0.15</c:v>
                </c:pt>
                <c:pt idx="125">
                  <c:v>0.15</c:v>
                </c:pt>
                <c:pt idx="126">
                  <c:v>0.15</c:v>
                </c:pt>
                <c:pt idx="127">
                  <c:v>0.15</c:v>
                </c:pt>
                <c:pt idx="128">
                  <c:v>0.15</c:v>
                </c:pt>
                <c:pt idx="129">
                  <c:v>0.15</c:v>
                </c:pt>
                <c:pt idx="130">
                  <c:v>0.15</c:v>
                </c:pt>
                <c:pt idx="131">
                  <c:v>0.15</c:v>
                </c:pt>
                <c:pt idx="132">
                  <c:v>0.15</c:v>
                </c:pt>
                <c:pt idx="133">
                  <c:v>0.15</c:v>
                </c:pt>
                <c:pt idx="134">
                  <c:v>0.15</c:v>
                </c:pt>
                <c:pt idx="135">
                  <c:v>0.15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'Feb-2004'!$A$54:$A$185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'Feb-2004'!$G$54:$G$185</c:f>
              <c:numCache>
                <c:formatCode>#,#00</c:formatCode>
                <c:ptCount val="132"/>
                <c:pt idx="0">
                  <c:v>3.8228251933929336</c:v>
                </c:pt>
                <c:pt idx="1">
                  <c:v>3.6652081472329874</c:v>
                </c:pt>
                <c:pt idx="2">
                  <c:v>3.5038007967930729</c:v>
                </c:pt>
                <c:pt idx="3">
                  <c:v>3.3388906925383428</c:v>
                </c:pt>
                <c:pt idx="4">
                  <c:v>3.1708219691494066</c:v>
                </c:pt>
                <c:pt idx="5">
                  <c:v>3</c:v>
                </c:pt>
                <c:pt idx="6">
                  <c:v>2.8268959301481265</c:v>
                </c:pt>
                <c:pt idx="7">
                  <c:v>2.6520509466700886</c:v>
                </c:pt>
                <c:pt idx="8">
                  <c:v>2.4760801085819373</c:v>
                </c:pt>
                <c:pt idx="9">
                  <c:v>2.2996755152414647</c:v>
                </c:pt>
                <c:pt idx="10">
                  <c:v>2.1236085411403653</c:v>
                </c:pt>
                <c:pt idx="11">
                  <c:v>1.9487308055284533</c:v>
                </c:pt>
                <c:pt idx="12">
                  <c:v>1.7759734765923205</c:v>
                </c:pt>
                <c:pt idx="13">
                  <c:v>1.6063444313682971</c:v>
                </c:pt>
                <c:pt idx="14">
                  <c:v>1.4409227040049859</c:v>
                </c:pt>
                <c:pt idx="15">
                  <c:v>1.2808495568464757</c:v>
                </c:pt>
                <c:pt idx="16">
                  <c:v>1.1273154025858276</c:v>
                </c:pt>
                <c:pt idx="17">
                  <c:v>0.98154169464688867</c:v>
                </c:pt>
                <c:pt idx="18">
                  <c:v>0.84475679291363792</c:v>
                </c:pt>
                <c:pt idx="19">
                  <c:v>0.71816471318109465</c:v>
                </c:pt>
                <c:pt idx="20">
                  <c:v>0.60290559840613156</c:v>
                </c:pt>
                <c:pt idx="21">
                  <c:v>0.50000673638611115</c:v>
                </c:pt>
                <c:pt idx="22">
                  <c:v>0.41032303898291955</c:v>
                </c:pt>
                <c:pt idx="23">
                  <c:v>0.33446617168530263</c:v>
                </c:pt>
                <c:pt idx="24">
                  <c:v>0.27272211620454223</c:v>
                </c:pt>
                <c:pt idx="25">
                  <c:v>0.22495811020783896</c:v>
                </c:pt>
                <c:pt idx="26">
                  <c:v>0.19052211197004265</c:v>
                </c:pt>
                <c:pt idx="27">
                  <c:v>0.16814218022633512</c:v>
                </c:pt>
                <c:pt idx="28">
                  <c:v>0.15600193728773551</c:v>
                </c:pt>
                <c:pt idx="29">
                  <c:v>0.15109618969374675</c:v>
                </c:pt>
                <c:pt idx="30">
                  <c:v>0.15002572083690455</c:v>
                </c:pt>
                <c:pt idx="31">
                  <c:v>0.15</c:v>
                </c:pt>
                <c:pt idx="32">
                  <c:v>0.15</c:v>
                </c:pt>
                <c:pt idx="33">
                  <c:v>0.15</c:v>
                </c:pt>
                <c:pt idx="34">
                  <c:v>0.15</c:v>
                </c:pt>
                <c:pt idx="35">
                  <c:v>0.15</c:v>
                </c:pt>
                <c:pt idx="36">
                  <c:v>0.15</c:v>
                </c:pt>
                <c:pt idx="37">
                  <c:v>0.15</c:v>
                </c:pt>
                <c:pt idx="38">
                  <c:v>0.15</c:v>
                </c:pt>
                <c:pt idx="39">
                  <c:v>0.15</c:v>
                </c:pt>
                <c:pt idx="40">
                  <c:v>0.15</c:v>
                </c:pt>
                <c:pt idx="41">
                  <c:v>0.15</c:v>
                </c:pt>
                <c:pt idx="42">
                  <c:v>0.15</c:v>
                </c:pt>
                <c:pt idx="43">
                  <c:v>0.15</c:v>
                </c:pt>
                <c:pt idx="44">
                  <c:v>0.15</c:v>
                </c:pt>
                <c:pt idx="45">
                  <c:v>0.15</c:v>
                </c:pt>
                <c:pt idx="46">
                  <c:v>0.15</c:v>
                </c:pt>
                <c:pt idx="47">
                  <c:v>0.15</c:v>
                </c:pt>
                <c:pt idx="48">
                  <c:v>0.15</c:v>
                </c:pt>
                <c:pt idx="49">
                  <c:v>0.15</c:v>
                </c:pt>
                <c:pt idx="50">
                  <c:v>0.15</c:v>
                </c:pt>
                <c:pt idx="51">
                  <c:v>0.15</c:v>
                </c:pt>
                <c:pt idx="52">
                  <c:v>0.15</c:v>
                </c:pt>
                <c:pt idx="53">
                  <c:v>0.15</c:v>
                </c:pt>
                <c:pt idx="54">
                  <c:v>0.15</c:v>
                </c:pt>
                <c:pt idx="55">
                  <c:v>0.15</c:v>
                </c:pt>
                <c:pt idx="56">
                  <c:v>0.15</c:v>
                </c:pt>
                <c:pt idx="57">
                  <c:v>0.15</c:v>
                </c:pt>
                <c:pt idx="58">
                  <c:v>0.15</c:v>
                </c:pt>
                <c:pt idx="59">
                  <c:v>0.15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0.15</c:v>
                </c:pt>
                <c:pt idx="73">
                  <c:v>0.15</c:v>
                </c:pt>
                <c:pt idx="74">
                  <c:v>0.15</c:v>
                </c:pt>
                <c:pt idx="75">
                  <c:v>0.15</c:v>
                </c:pt>
                <c:pt idx="76">
                  <c:v>0.15</c:v>
                </c:pt>
                <c:pt idx="77">
                  <c:v>0.15</c:v>
                </c:pt>
                <c:pt idx="78">
                  <c:v>0.15</c:v>
                </c:pt>
                <c:pt idx="79">
                  <c:v>0.15</c:v>
                </c:pt>
                <c:pt idx="80">
                  <c:v>0.15</c:v>
                </c:pt>
                <c:pt idx="81">
                  <c:v>0.15</c:v>
                </c:pt>
                <c:pt idx="82">
                  <c:v>0.15</c:v>
                </c:pt>
                <c:pt idx="83">
                  <c:v>0.15</c:v>
                </c:pt>
                <c:pt idx="84">
                  <c:v>0.15</c:v>
                </c:pt>
                <c:pt idx="85">
                  <c:v>0.15</c:v>
                </c:pt>
                <c:pt idx="86">
                  <c:v>0.15</c:v>
                </c:pt>
                <c:pt idx="87">
                  <c:v>0.15</c:v>
                </c:pt>
                <c:pt idx="88">
                  <c:v>0.15</c:v>
                </c:pt>
                <c:pt idx="89">
                  <c:v>0.15</c:v>
                </c:pt>
                <c:pt idx="90">
                  <c:v>0.15</c:v>
                </c:pt>
                <c:pt idx="91">
                  <c:v>0.15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  <c:pt idx="96">
                  <c:v>0.15</c:v>
                </c:pt>
                <c:pt idx="97">
                  <c:v>0.15</c:v>
                </c:pt>
                <c:pt idx="98">
                  <c:v>0.15</c:v>
                </c:pt>
                <c:pt idx="99">
                  <c:v>0.15</c:v>
                </c:pt>
                <c:pt idx="100">
                  <c:v>0.15</c:v>
                </c:pt>
                <c:pt idx="101">
                  <c:v>0.15</c:v>
                </c:pt>
                <c:pt idx="102">
                  <c:v>0.15</c:v>
                </c:pt>
                <c:pt idx="103">
                  <c:v>0.15</c:v>
                </c:pt>
                <c:pt idx="104">
                  <c:v>0.15</c:v>
                </c:pt>
                <c:pt idx="105">
                  <c:v>0.15</c:v>
                </c:pt>
                <c:pt idx="106">
                  <c:v>0.15</c:v>
                </c:pt>
                <c:pt idx="107">
                  <c:v>0.15</c:v>
                </c:pt>
                <c:pt idx="108">
                  <c:v>0.15</c:v>
                </c:pt>
                <c:pt idx="109">
                  <c:v>0.15</c:v>
                </c:pt>
                <c:pt idx="110">
                  <c:v>0.15</c:v>
                </c:pt>
                <c:pt idx="111">
                  <c:v>0.15</c:v>
                </c:pt>
                <c:pt idx="112">
                  <c:v>0.15</c:v>
                </c:pt>
                <c:pt idx="113">
                  <c:v>0.15</c:v>
                </c:pt>
                <c:pt idx="114">
                  <c:v>0.15</c:v>
                </c:pt>
                <c:pt idx="115">
                  <c:v>0.15</c:v>
                </c:pt>
                <c:pt idx="116">
                  <c:v>0.15</c:v>
                </c:pt>
                <c:pt idx="117">
                  <c:v>0.15</c:v>
                </c:pt>
                <c:pt idx="118">
                  <c:v>0.15</c:v>
                </c:pt>
                <c:pt idx="119">
                  <c:v>0.15</c:v>
                </c:pt>
                <c:pt idx="120">
                  <c:v>0.15</c:v>
                </c:pt>
                <c:pt idx="121">
                  <c:v>0.15</c:v>
                </c:pt>
                <c:pt idx="122">
                  <c:v>0.15</c:v>
                </c:pt>
                <c:pt idx="123">
                  <c:v>0.15</c:v>
                </c:pt>
                <c:pt idx="124">
                  <c:v>0.15</c:v>
                </c:pt>
                <c:pt idx="125">
                  <c:v>0.15</c:v>
                </c:pt>
                <c:pt idx="126">
                  <c:v>0.15</c:v>
                </c:pt>
                <c:pt idx="127">
                  <c:v>0.15</c:v>
                </c:pt>
                <c:pt idx="128">
                  <c:v>0.15</c:v>
                </c:pt>
                <c:pt idx="129">
                  <c:v>0.15</c:v>
                </c:pt>
                <c:pt idx="130">
                  <c:v>0.15</c:v>
                </c:pt>
                <c:pt idx="131">
                  <c:v>0.15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'Feb-2004'!$H$59:$H$185</c:f>
              <c:numCache>
                <c:formatCode>General</c:formatCode>
                <c:ptCount val="127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</c:numCache>
            </c:numRef>
          </c:xVal>
          <c:yVal>
            <c:numRef>
              <c:f>'Feb-2004'!$G$59:$G$185</c:f>
              <c:numCache>
                <c:formatCode>#,#00</c:formatCode>
                <c:ptCount val="127"/>
                <c:pt idx="0">
                  <c:v>3</c:v>
                </c:pt>
                <c:pt idx="1">
                  <c:v>2.8268959301481265</c:v>
                </c:pt>
                <c:pt idx="2">
                  <c:v>2.6520509466700886</c:v>
                </c:pt>
                <c:pt idx="3">
                  <c:v>2.4760801085819373</c:v>
                </c:pt>
                <c:pt idx="4">
                  <c:v>2.2996755152414647</c:v>
                </c:pt>
                <c:pt idx="5">
                  <c:v>2.1236085411403653</c:v>
                </c:pt>
                <c:pt idx="6">
                  <c:v>1.9487308055284533</c:v>
                </c:pt>
                <c:pt idx="7">
                  <c:v>1.7759734765923205</c:v>
                </c:pt>
                <c:pt idx="8">
                  <c:v>1.6063444313682971</c:v>
                </c:pt>
                <c:pt idx="9">
                  <c:v>1.4409227040049859</c:v>
                </c:pt>
                <c:pt idx="10">
                  <c:v>1.2808495568464757</c:v>
                </c:pt>
                <c:pt idx="11">
                  <c:v>1.1273154025858276</c:v>
                </c:pt>
                <c:pt idx="12">
                  <c:v>0.98154169464688867</c:v>
                </c:pt>
                <c:pt idx="13">
                  <c:v>0.84475679291363792</c:v>
                </c:pt>
                <c:pt idx="14">
                  <c:v>0.71816471318109465</c:v>
                </c:pt>
                <c:pt idx="15">
                  <c:v>0.60290559840613156</c:v>
                </c:pt>
                <c:pt idx="16">
                  <c:v>0.50000673638611115</c:v>
                </c:pt>
                <c:pt idx="17">
                  <c:v>0.41032303898291955</c:v>
                </c:pt>
                <c:pt idx="18">
                  <c:v>0.33446617168530263</c:v>
                </c:pt>
                <c:pt idx="19">
                  <c:v>0.27272211620454223</c:v>
                </c:pt>
                <c:pt idx="20">
                  <c:v>0.22495811020783896</c:v>
                </c:pt>
                <c:pt idx="21">
                  <c:v>0.19052211197004265</c:v>
                </c:pt>
                <c:pt idx="22">
                  <c:v>0.16814218022633512</c:v>
                </c:pt>
                <c:pt idx="23">
                  <c:v>0.15600193728773551</c:v>
                </c:pt>
                <c:pt idx="24">
                  <c:v>0.15109618969374675</c:v>
                </c:pt>
                <c:pt idx="25">
                  <c:v>0.15002572083690455</c:v>
                </c:pt>
                <c:pt idx="26">
                  <c:v>0.15</c:v>
                </c:pt>
                <c:pt idx="27">
                  <c:v>0.15</c:v>
                </c:pt>
                <c:pt idx="28">
                  <c:v>0.15</c:v>
                </c:pt>
                <c:pt idx="29">
                  <c:v>0.15</c:v>
                </c:pt>
                <c:pt idx="30">
                  <c:v>0.15</c:v>
                </c:pt>
                <c:pt idx="31">
                  <c:v>0.15</c:v>
                </c:pt>
                <c:pt idx="32">
                  <c:v>0.15</c:v>
                </c:pt>
                <c:pt idx="33">
                  <c:v>0.15</c:v>
                </c:pt>
                <c:pt idx="34">
                  <c:v>0.15</c:v>
                </c:pt>
                <c:pt idx="35">
                  <c:v>0.15</c:v>
                </c:pt>
                <c:pt idx="36">
                  <c:v>0.15</c:v>
                </c:pt>
                <c:pt idx="37">
                  <c:v>0.15</c:v>
                </c:pt>
                <c:pt idx="38">
                  <c:v>0.15</c:v>
                </c:pt>
                <c:pt idx="39">
                  <c:v>0.15</c:v>
                </c:pt>
                <c:pt idx="40">
                  <c:v>0.15</c:v>
                </c:pt>
                <c:pt idx="41">
                  <c:v>0.15</c:v>
                </c:pt>
                <c:pt idx="42">
                  <c:v>0.15</c:v>
                </c:pt>
                <c:pt idx="43">
                  <c:v>0.15</c:v>
                </c:pt>
                <c:pt idx="44">
                  <c:v>0.15</c:v>
                </c:pt>
                <c:pt idx="45">
                  <c:v>0.15</c:v>
                </c:pt>
                <c:pt idx="46">
                  <c:v>0.15</c:v>
                </c:pt>
                <c:pt idx="47">
                  <c:v>0.15</c:v>
                </c:pt>
                <c:pt idx="48">
                  <c:v>0.15</c:v>
                </c:pt>
                <c:pt idx="49">
                  <c:v>0.15</c:v>
                </c:pt>
                <c:pt idx="50">
                  <c:v>0.15</c:v>
                </c:pt>
                <c:pt idx="51">
                  <c:v>0.15</c:v>
                </c:pt>
                <c:pt idx="52">
                  <c:v>0.15</c:v>
                </c:pt>
                <c:pt idx="53">
                  <c:v>0.15</c:v>
                </c:pt>
                <c:pt idx="54">
                  <c:v>0.15</c:v>
                </c:pt>
                <c:pt idx="55">
                  <c:v>0.15</c:v>
                </c:pt>
                <c:pt idx="56">
                  <c:v>0.15</c:v>
                </c:pt>
                <c:pt idx="57">
                  <c:v>0.15</c:v>
                </c:pt>
                <c:pt idx="58">
                  <c:v>0.15</c:v>
                </c:pt>
                <c:pt idx="59">
                  <c:v>0.15</c:v>
                </c:pt>
                <c:pt idx="60">
                  <c:v>0.15</c:v>
                </c:pt>
                <c:pt idx="61">
                  <c:v>0.15</c:v>
                </c:pt>
                <c:pt idx="62">
                  <c:v>0.15</c:v>
                </c:pt>
                <c:pt idx="63">
                  <c:v>0.15</c:v>
                </c:pt>
                <c:pt idx="64">
                  <c:v>0.15</c:v>
                </c:pt>
                <c:pt idx="65">
                  <c:v>0.15</c:v>
                </c:pt>
                <c:pt idx="66">
                  <c:v>0.15</c:v>
                </c:pt>
                <c:pt idx="67">
                  <c:v>0.15</c:v>
                </c:pt>
                <c:pt idx="68">
                  <c:v>0.15</c:v>
                </c:pt>
                <c:pt idx="69">
                  <c:v>0.15</c:v>
                </c:pt>
                <c:pt idx="70">
                  <c:v>0.15</c:v>
                </c:pt>
                <c:pt idx="71">
                  <c:v>0.15</c:v>
                </c:pt>
                <c:pt idx="72">
                  <c:v>0.15</c:v>
                </c:pt>
                <c:pt idx="73">
                  <c:v>0.15</c:v>
                </c:pt>
                <c:pt idx="74">
                  <c:v>0.15</c:v>
                </c:pt>
                <c:pt idx="75">
                  <c:v>0.15</c:v>
                </c:pt>
                <c:pt idx="76">
                  <c:v>0.15</c:v>
                </c:pt>
                <c:pt idx="77">
                  <c:v>0.15</c:v>
                </c:pt>
                <c:pt idx="78">
                  <c:v>0.15</c:v>
                </c:pt>
                <c:pt idx="79">
                  <c:v>0.15</c:v>
                </c:pt>
                <c:pt idx="80">
                  <c:v>0.15</c:v>
                </c:pt>
                <c:pt idx="81">
                  <c:v>0.15</c:v>
                </c:pt>
                <c:pt idx="82">
                  <c:v>0.15</c:v>
                </c:pt>
                <c:pt idx="83">
                  <c:v>0.15</c:v>
                </c:pt>
                <c:pt idx="84">
                  <c:v>0.15</c:v>
                </c:pt>
                <c:pt idx="85">
                  <c:v>0.15</c:v>
                </c:pt>
                <c:pt idx="86">
                  <c:v>0.15</c:v>
                </c:pt>
                <c:pt idx="87">
                  <c:v>0.15</c:v>
                </c:pt>
                <c:pt idx="88">
                  <c:v>0.15</c:v>
                </c:pt>
                <c:pt idx="89">
                  <c:v>0.15</c:v>
                </c:pt>
                <c:pt idx="90">
                  <c:v>0.15</c:v>
                </c:pt>
                <c:pt idx="91">
                  <c:v>0.15</c:v>
                </c:pt>
                <c:pt idx="92">
                  <c:v>0.15</c:v>
                </c:pt>
                <c:pt idx="93">
                  <c:v>0.15</c:v>
                </c:pt>
                <c:pt idx="94">
                  <c:v>0.15</c:v>
                </c:pt>
                <c:pt idx="95">
                  <c:v>0.15</c:v>
                </c:pt>
                <c:pt idx="96">
                  <c:v>0.15</c:v>
                </c:pt>
                <c:pt idx="97">
                  <c:v>0.15</c:v>
                </c:pt>
                <c:pt idx="98">
                  <c:v>0.15</c:v>
                </c:pt>
                <c:pt idx="99">
                  <c:v>0.15</c:v>
                </c:pt>
                <c:pt idx="100">
                  <c:v>0.15</c:v>
                </c:pt>
                <c:pt idx="101">
                  <c:v>0.15</c:v>
                </c:pt>
                <c:pt idx="102">
                  <c:v>0.15</c:v>
                </c:pt>
                <c:pt idx="103">
                  <c:v>0.15</c:v>
                </c:pt>
                <c:pt idx="104">
                  <c:v>0.15</c:v>
                </c:pt>
                <c:pt idx="105">
                  <c:v>0.15</c:v>
                </c:pt>
                <c:pt idx="106">
                  <c:v>0.15</c:v>
                </c:pt>
                <c:pt idx="107">
                  <c:v>0.15</c:v>
                </c:pt>
                <c:pt idx="108">
                  <c:v>0.15</c:v>
                </c:pt>
                <c:pt idx="109">
                  <c:v>0.15</c:v>
                </c:pt>
                <c:pt idx="110">
                  <c:v>0.15</c:v>
                </c:pt>
                <c:pt idx="111">
                  <c:v>0.15</c:v>
                </c:pt>
                <c:pt idx="112">
                  <c:v>0.15</c:v>
                </c:pt>
                <c:pt idx="113">
                  <c:v>0.15</c:v>
                </c:pt>
                <c:pt idx="114">
                  <c:v>0.15</c:v>
                </c:pt>
                <c:pt idx="115">
                  <c:v>0.15</c:v>
                </c:pt>
                <c:pt idx="116">
                  <c:v>0.15</c:v>
                </c:pt>
                <c:pt idx="117">
                  <c:v>0.15</c:v>
                </c:pt>
                <c:pt idx="118">
                  <c:v>0.15</c:v>
                </c:pt>
                <c:pt idx="119">
                  <c:v>0.15</c:v>
                </c:pt>
                <c:pt idx="120">
                  <c:v>0.15</c:v>
                </c:pt>
                <c:pt idx="121">
                  <c:v>0.15</c:v>
                </c:pt>
                <c:pt idx="122">
                  <c:v>0.15</c:v>
                </c:pt>
                <c:pt idx="123">
                  <c:v>0.15</c:v>
                </c:pt>
                <c:pt idx="124">
                  <c:v>0.15</c:v>
                </c:pt>
                <c:pt idx="125">
                  <c:v>0.15</c:v>
                </c:pt>
                <c:pt idx="126">
                  <c:v>0.15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181696"/>
        <c:axId val="79183872"/>
      </c:scatterChart>
      <c:valAx>
        <c:axId val="79181696"/>
        <c:scaling>
          <c:orientation val="minMax"/>
          <c:max val="9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9183872"/>
        <c:crosses val="autoZero"/>
        <c:crossBetween val="midCat"/>
      </c:valAx>
      <c:valAx>
        <c:axId val="79183872"/>
        <c:scaling>
          <c:orientation val="minMax"/>
          <c:max val="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918169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371475</xdr:colOff>
      <xdr:row>0</xdr:row>
      <xdr:rowOff>1</xdr:rowOff>
    </xdr:from>
    <xdr:to>
      <xdr:col>22</xdr:col>
      <xdr:colOff>0</xdr:colOff>
      <xdr:row>22</xdr:row>
      <xdr:rowOff>38100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371475</xdr:colOff>
      <xdr:row>0</xdr:row>
      <xdr:rowOff>1</xdr:rowOff>
    </xdr:from>
    <xdr:to>
      <xdr:col>22</xdr:col>
      <xdr:colOff>0</xdr:colOff>
      <xdr:row>22</xdr:row>
      <xdr:rowOff>38100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G29" sqref="G29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27" t="s">
        <v>62</v>
      </c>
      <c r="C2" s="128"/>
      <c r="D2" s="128"/>
      <c r="E2" s="129"/>
    </row>
    <row r="3" spans="2:5" x14ac:dyDescent="0.25">
      <c r="B3" s="130"/>
      <c r="C3" s="131"/>
      <c r="D3" s="131"/>
      <c r="E3" s="132"/>
    </row>
    <row r="4" spans="2:5" x14ac:dyDescent="0.25">
      <c r="B4" s="130"/>
      <c r="C4" s="131"/>
      <c r="D4" s="131"/>
      <c r="E4" s="132"/>
    </row>
    <row r="5" spans="2:5" x14ac:dyDescent="0.25">
      <c r="B5" s="130"/>
      <c r="C5" s="131"/>
      <c r="D5" s="131"/>
      <c r="E5" s="132"/>
    </row>
    <row r="6" spans="2:5" x14ac:dyDescent="0.25">
      <c r="B6" s="130"/>
      <c r="C6" s="131"/>
      <c r="D6" s="131"/>
      <c r="E6" s="132"/>
    </row>
    <row r="7" spans="2:5" x14ac:dyDescent="0.25">
      <c r="B7" s="130"/>
      <c r="C7" s="131"/>
      <c r="D7" s="131"/>
      <c r="E7" s="132"/>
    </row>
    <row r="8" spans="2:5" x14ac:dyDescent="0.25">
      <c r="B8" s="130"/>
      <c r="C8" s="131"/>
      <c r="D8" s="131"/>
      <c r="E8" s="132"/>
    </row>
    <row r="9" spans="2:5" x14ac:dyDescent="0.25">
      <c r="B9" s="130"/>
      <c r="C9" s="131"/>
      <c r="D9" s="131"/>
      <c r="E9" s="132"/>
    </row>
    <row r="10" spans="2:5" x14ac:dyDescent="0.25">
      <c r="B10" s="130"/>
      <c r="C10" s="131"/>
      <c r="D10" s="131"/>
      <c r="E10" s="132"/>
    </row>
    <row r="11" spans="2:5" x14ac:dyDescent="0.25">
      <c r="B11" s="130"/>
      <c r="C11" s="131"/>
      <c r="D11" s="131"/>
      <c r="E11" s="132"/>
    </row>
    <row r="12" spans="2:5" ht="15.75" thickBot="1" x14ac:dyDescent="0.3">
      <c r="B12" s="133"/>
      <c r="C12" s="134"/>
      <c r="D12" s="134"/>
      <c r="E12" s="135"/>
    </row>
    <row r="13" spans="2:5" ht="15.75" thickBot="1" x14ac:dyDescent="0.3"/>
    <row r="14" spans="2:5" ht="15.75" thickBot="1" x14ac:dyDescent="0.3">
      <c r="B14" s="124" t="s">
        <v>61</v>
      </c>
      <c r="C14" s="125"/>
      <c r="D14" s="125"/>
      <c r="E14" s="126"/>
    </row>
    <row r="15" spans="2:5" ht="15.75" thickBot="1" x14ac:dyDescent="0.3">
      <c r="B15" s="121" t="s">
        <v>65</v>
      </c>
      <c r="C15" s="122"/>
      <c r="D15" s="122"/>
      <c r="E15" s="123"/>
    </row>
    <row r="16" spans="2:5" ht="15.75" thickBot="1" x14ac:dyDescent="0.3"/>
    <row r="17" spans="2:5" ht="15.75" thickBot="1" x14ac:dyDescent="0.3">
      <c r="B17" s="124" t="s">
        <v>3</v>
      </c>
      <c r="C17" s="125"/>
      <c r="D17" s="125"/>
      <c r="E17" s="126"/>
    </row>
    <row r="18" spans="2:5" x14ac:dyDescent="0.25">
      <c r="B18" s="28" t="s">
        <v>8</v>
      </c>
      <c r="C18" s="8" t="s">
        <v>9</v>
      </c>
      <c r="D18" s="114">
        <v>110434.78260869563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6">
        <v>32531.307126420543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6">
        <v>18000</v>
      </c>
      <c r="E20" s="23" t="s">
        <v>7</v>
      </c>
    </row>
    <row r="21" spans="2:5" x14ac:dyDescent="0.25">
      <c r="B21" s="56" t="s">
        <v>58</v>
      </c>
      <c r="C21" s="15" t="s">
        <v>23</v>
      </c>
      <c r="D21" s="106">
        <v>66000</v>
      </c>
      <c r="E21" s="23" t="s">
        <v>7</v>
      </c>
    </row>
    <row r="22" spans="2:5" x14ac:dyDescent="0.25">
      <c r="B22" s="56" t="s">
        <v>57</v>
      </c>
      <c r="C22" s="15" t="s">
        <v>25</v>
      </c>
      <c r="D22" s="1">
        <v>22000</v>
      </c>
      <c r="E22" s="17" t="s">
        <v>7</v>
      </c>
    </row>
    <row r="23" spans="2:5" ht="15.75" thickBot="1" x14ac:dyDescent="0.3">
      <c r="B23" s="91" t="s">
        <v>28</v>
      </c>
      <c r="C23" s="38" t="s">
        <v>29</v>
      </c>
      <c r="D23" s="107">
        <v>11.5</v>
      </c>
      <c r="E23" s="93" t="s">
        <v>7</v>
      </c>
    </row>
    <row r="24" spans="2:5" ht="15.75" thickBot="1" x14ac:dyDescent="0.3"/>
    <row r="25" spans="2:5" ht="15.75" thickBot="1" x14ac:dyDescent="0.3">
      <c r="B25" s="124" t="s">
        <v>11</v>
      </c>
      <c r="C25" s="125"/>
      <c r="D25" s="125"/>
      <c r="E25" s="126"/>
    </row>
    <row r="26" spans="2:5" x14ac:dyDescent="0.25">
      <c r="B26" s="159">
        <v>38251</v>
      </c>
      <c r="C26" s="160"/>
      <c r="D26" s="160"/>
      <c r="E26" s="161"/>
    </row>
    <row r="27" spans="2:5" x14ac:dyDescent="0.25">
      <c r="B27" s="162">
        <v>38081</v>
      </c>
      <c r="C27" s="163"/>
      <c r="D27" s="163"/>
      <c r="E27" s="164"/>
    </row>
    <row r="28" spans="2:5" x14ac:dyDescent="0.25">
      <c r="B28" s="162">
        <v>38177</v>
      </c>
      <c r="C28" s="163"/>
      <c r="D28" s="163"/>
      <c r="E28" s="164"/>
    </row>
    <row r="29" spans="2:5" x14ac:dyDescent="0.25">
      <c r="B29" s="165">
        <v>38292</v>
      </c>
      <c r="C29" s="166"/>
      <c r="D29" s="166"/>
      <c r="E29" s="167"/>
    </row>
    <row r="30" spans="2:5" x14ac:dyDescent="0.25">
      <c r="B30" s="165">
        <v>38018</v>
      </c>
      <c r="C30" s="166"/>
      <c r="D30" s="166"/>
      <c r="E30" s="167"/>
    </row>
    <row r="31" spans="2:5" x14ac:dyDescent="0.25">
      <c r="B31" s="115"/>
      <c r="C31" s="116"/>
      <c r="D31" s="116"/>
      <c r="E31" s="117"/>
    </row>
    <row r="32" spans="2:5" x14ac:dyDescent="0.25">
      <c r="B32" s="115"/>
      <c r="C32" s="116"/>
      <c r="D32" s="116"/>
      <c r="E32" s="117"/>
    </row>
    <row r="33" spans="2:5" x14ac:dyDescent="0.25">
      <c r="B33" s="115"/>
      <c r="C33" s="116"/>
      <c r="D33" s="116"/>
      <c r="E33" s="117"/>
    </row>
    <row r="34" spans="2:5" x14ac:dyDescent="0.25">
      <c r="B34" s="115"/>
      <c r="C34" s="116"/>
      <c r="D34" s="116"/>
      <c r="E34" s="117"/>
    </row>
    <row r="35" spans="2:5" x14ac:dyDescent="0.25">
      <c r="B35" s="115"/>
      <c r="C35" s="116"/>
      <c r="D35" s="116"/>
      <c r="E35" s="117"/>
    </row>
    <row r="36" spans="2:5" x14ac:dyDescent="0.25">
      <c r="B36" s="115"/>
      <c r="C36" s="116"/>
      <c r="D36" s="116"/>
      <c r="E36" s="117"/>
    </row>
    <row r="37" spans="2:5" x14ac:dyDescent="0.25">
      <c r="B37" s="115"/>
      <c r="C37" s="116"/>
      <c r="D37" s="116"/>
      <c r="E37" s="117"/>
    </row>
    <row r="38" spans="2:5" x14ac:dyDescent="0.25">
      <c r="B38" s="115"/>
      <c r="C38" s="116"/>
      <c r="D38" s="116"/>
      <c r="E38" s="117"/>
    </row>
    <row r="39" spans="2:5" x14ac:dyDescent="0.25">
      <c r="B39" s="115"/>
      <c r="C39" s="116"/>
      <c r="D39" s="116"/>
      <c r="E39" s="117"/>
    </row>
    <row r="40" spans="2:5" ht="15.75" thickBot="1" x14ac:dyDescent="0.3">
      <c r="B40" s="118"/>
      <c r="C40" s="119"/>
      <c r="D40" s="119"/>
      <c r="E40" s="120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L31" sqref="L31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4" t="s">
        <v>55</v>
      </c>
      <c r="B3" s="155"/>
      <c r="C3" s="155"/>
      <c r="D3" s="156"/>
      <c r="F3" s="139" t="s">
        <v>11</v>
      </c>
      <c r="G3" s="140"/>
      <c r="H3" s="140"/>
      <c r="I3" s="141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24</v>
      </c>
      <c r="D5" s="17" t="s">
        <v>13</v>
      </c>
      <c r="F5" s="110">
        <v>-4400</v>
      </c>
      <c r="G5" s="108">
        <v>26.331</v>
      </c>
      <c r="H5" s="110">
        <v>-18100</v>
      </c>
      <c r="I5" s="108">
        <v>24.320999999999998</v>
      </c>
      <c r="Q5" s="13"/>
    </row>
    <row r="6" spans="1:17" x14ac:dyDescent="0.25">
      <c r="A6" s="20" t="s">
        <v>21</v>
      </c>
      <c r="B6" s="15" t="s">
        <v>22</v>
      </c>
      <c r="C6" s="16">
        <v>18000</v>
      </c>
      <c r="D6" s="17" t="s">
        <v>7</v>
      </c>
      <c r="F6" s="18">
        <v>-4100</v>
      </c>
      <c r="G6" s="109">
        <v>28.14</v>
      </c>
      <c r="H6" s="18">
        <v>-4400</v>
      </c>
      <c r="I6" s="109">
        <v>22.042999999999999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</v>
      </c>
      <c r="D7" s="17" t="s">
        <v>7</v>
      </c>
      <c r="F7" s="18">
        <v>0</v>
      </c>
      <c r="G7" s="109">
        <v>25.527000000000001</v>
      </c>
      <c r="H7" s="18">
        <v>-4100</v>
      </c>
      <c r="I7" s="109">
        <v>21.775000000000002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8">
        <v>0.6</v>
      </c>
      <c r="D8" s="99" t="s">
        <v>13</v>
      </c>
      <c r="F8" s="18">
        <v>1800</v>
      </c>
      <c r="G8" s="109"/>
      <c r="H8" s="18">
        <v>0</v>
      </c>
      <c r="I8" s="109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8">
        <v>18100</v>
      </c>
      <c r="G9" s="109">
        <v>21.574000000000002</v>
      </c>
      <c r="H9" s="18">
        <v>1800</v>
      </c>
      <c r="I9" s="109"/>
      <c r="K9" s="21"/>
      <c r="L9" s="21"/>
      <c r="M9" s="21"/>
      <c r="Q9" s="13"/>
    </row>
    <row r="10" spans="1:17" ht="15.75" thickBot="1" x14ac:dyDescent="0.3">
      <c r="A10" s="136" t="s">
        <v>53</v>
      </c>
      <c r="B10" s="137"/>
      <c r="C10" s="137"/>
      <c r="D10" s="138"/>
      <c r="E10" s="21"/>
      <c r="F10" s="18">
        <v>33400</v>
      </c>
      <c r="G10" s="109">
        <v>16.415000000000003</v>
      </c>
      <c r="H10" s="18">
        <v>18100</v>
      </c>
      <c r="I10" s="109">
        <v>12.127000000000002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0.3</v>
      </c>
      <c r="D11" s="30"/>
      <c r="F11" s="18">
        <v>50500</v>
      </c>
      <c r="G11" s="109"/>
      <c r="H11" s="18">
        <v>33400</v>
      </c>
      <c r="I11" s="109">
        <v>7.5039999999999996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225</v>
      </c>
      <c r="D12" s="34" t="s">
        <v>37</v>
      </c>
      <c r="F12" s="18">
        <v>62300</v>
      </c>
      <c r="G12" s="109">
        <v>3.4840000000000004</v>
      </c>
      <c r="H12" s="18">
        <v>50500</v>
      </c>
      <c r="I12" s="19">
        <v>2.0100000000000002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200</v>
      </c>
      <c r="D13" s="17" t="s">
        <v>31</v>
      </c>
      <c r="F13" s="18">
        <v>66500</v>
      </c>
      <c r="G13" s="109">
        <v>2.3249000000000004</v>
      </c>
      <c r="H13" s="18">
        <v>62300</v>
      </c>
      <c r="I13" s="19">
        <v>1.0720000000000001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1.125</v>
      </c>
      <c r="D14" s="40" t="s">
        <v>34</v>
      </c>
      <c r="F14" s="18">
        <v>70000</v>
      </c>
      <c r="G14" s="19"/>
      <c r="H14" s="18">
        <v>66500</v>
      </c>
      <c r="I14" s="35">
        <v>1.1859000000000002</v>
      </c>
      <c r="K14" s="21"/>
      <c r="L14" s="21"/>
      <c r="M14" s="21"/>
    </row>
    <row r="15" spans="1:17" ht="15.75" thickBot="1" x14ac:dyDescent="0.3">
      <c r="A15" s="21"/>
      <c r="F15" s="18">
        <v>75700</v>
      </c>
      <c r="G15" s="19">
        <v>1.0720000000000001</v>
      </c>
      <c r="H15" s="18">
        <v>70000</v>
      </c>
      <c r="I15" s="35"/>
      <c r="K15" s="21"/>
      <c r="L15" s="21"/>
      <c r="M15" s="21"/>
    </row>
    <row r="16" spans="1:17" ht="15.75" thickBot="1" x14ac:dyDescent="0.3">
      <c r="A16" s="136" t="s">
        <v>3</v>
      </c>
      <c r="B16" s="137"/>
      <c r="C16" s="137"/>
      <c r="D16" s="138"/>
      <c r="F16" s="18">
        <v>84000</v>
      </c>
      <c r="G16" s="19">
        <v>0.87100000000000011</v>
      </c>
      <c r="H16" s="18">
        <v>75700</v>
      </c>
      <c r="I16" s="35">
        <v>0.67</v>
      </c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110434.78260869563</v>
      </c>
      <c r="D17" s="10" t="s">
        <v>10</v>
      </c>
      <c r="F17" s="18">
        <v>98100</v>
      </c>
      <c r="G17" s="19">
        <v>0.73030000000000006</v>
      </c>
      <c r="H17" s="18">
        <v>84000</v>
      </c>
      <c r="I17" s="35">
        <v>0.67</v>
      </c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4">
        <f>Overview!D19</f>
        <v>32531.307126420543</v>
      </c>
      <c r="D18" s="17" t="s">
        <v>10</v>
      </c>
      <c r="E18" s="41"/>
      <c r="F18" s="18">
        <v>117200</v>
      </c>
      <c r="G18" s="19">
        <v>0.77049999999999996</v>
      </c>
      <c r="H18" s="18">
        <v>98100</v>
      </c>
      <c r="I18" s="35">
        <v>0.72360000000000013</v>
      </c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4">
        <f>Overview!D20</f>
        <v>18000</v>
      </c>
      <c r="D19" s="23" t="s">
        <v>7</v>
      </c>
      <c r="F19" s="18"/>
      <c r="G19" s="19"/>
      <c r="H19" s="18">
        <v>117200</v>
      </c>
      <c r="I19" s="35">
        <v>0.73030000000000006</v>
      </c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4">
        <f>Overview!D21</f>
        <v>66000</v>
      </c>
      <c r="D20" s="23" t="s">
        <v>7</v>
      </c>
      <c r="F20" s="18"/>
      <c r="G20" s="19"/>
      <c r="H20" s="18"/>
      <c r="I20" s="35"/>
    </row>
    <row r="21" spans="1:24" x14ac:dyDescent="0.25">
      <c r="A21" s="56" t="s">
        <v>57</v>
      </c>
      <c r="B21" s="15" t="s">
        <v>25</v>
      </c>
      <c r="C21" s="25">
        <f>Overview!D22</f>
        <v>22000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1" t="s">
        <v>28</v>
      </c>
      <c r="B22" s="38" t="s">
        <v>29</v>
      </c>
      <c r="C22" s="92">
        <f>Overview!D23</f>
        <v>11.5</v>
      </c>
      <c r="D22" s="93" t="s">
        <v>7</v>
      </c>
      <c r="F22" s="45"/>
      <c r="G22" s="46"/>
      <c r="H22" s="45"/>
      <c r="I22" s="47"/>
      <c r="J22" s="21"/>
    </row>
    <row r="23" spans="1:24" ht="15.75" thickBot="1" x14ac:dyDescent="0.3">
      <c r="A23" s="89"/>
      <c r="B23" s="62"/>
      <c r="C23" s="90"/>
      <c r="D23" s="105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37" t="s">
        <v>56</v>
      </c>
      <c r="B24" s="137"/>
      <c r="C24" s="137"/>
      <c r="D24" s="138"/>
      <c r="F24" s="142" t="s">
        <v>43</v>
      </c>
      <c r="G24" s="143"/>
      <c r="H24" s="143"/>
      <c r="I24" s="144"/>
      <c r="J24" s="48"/>
      <c r="V24" s="43"/>
      <c r="W24" s="43"/>
      <c r="X24" s="43"/>
    </row>
    <row r="25" spans="1:24" x14ac:dyDescent="0.25">
      <c r="A25" s="95" t="s">
        <v>64</v>
      </c>
      <c r="B25" s="96" t="s">
        <v>54</v>
      </c>
      <c r="C25" s="51">
        <f>$C$11*$C$19/C$14/$C$17</f>
        <v>4.3464566929133863E-2</v>
      </c>
      <c r="D25" s="30"/>
      <c r="F25" s="145"/>
      <c r="G25" s="146"/>
      <c r="H25" s="146"/>
      <c r="I25" s="147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1.0079036929772898</v>
      </c>
      <c r="D26" s="54" t="s">
        <v>34</v>
      </c>
      <c r="F26" s="148"/>
      <c r="G26" s="149"/>
      <c r="H26" s="149"/>
      <c r="I26" s="150"/>
      <c r="J26" s="48"/>
      <c r="V26" s="43"/>
      <c r="W26" s="43"/>
      <c r="X26" s="43"/>
    </row>
    <row r="27" spans="1:24" x14ac:dyDescent="0.25">
      <c r="A27" s="97" t="s">
        <v>63</v>
      </c>
      <c r="B27" s="88" t="s">
        <v>59</v>
      </c>
      <c r="C27" s="53">
        <f>C11*C20/C26/C18</f>
        <v>0.60387164822733586</v>
      </c>
      <c r="D27" s="54"/>
      <c r="F27" s="148"/>
      <c r="G27" s="149"/>
      <c r="H27" s="149"/>
      <c r="I27" s="150"/>
      <c r="J27" s="50"/>
      <c r="V27" s="43"/>
      <c r="W27" s="43"/>
      <c r="X27" s="43"/>
    </row>
    <row r="28" spans="1:24" x14ac:dyDescent="0.25">
      <c r="A28" s="56" t="s">
        <v>49</v>
      </c>
      <c r="B28" s="15" t="s">
        <v>60</v>
      </c>
      <c r="C28" s="57">
        <f>($C$5-$C$8)*(C29/C12)^(1/$C$11)+$C$8</f>
        <v>16.821994039048292</v>
      </c>
      <c r="D28" s="17" t="s">
        <v>13</v>
      </c>
      <c r="E28" s="21"/>
      <c r="F28" s="148"/>
      <c r="G28" s="149"/>
      <c r="H28" s="149"/>
      <c r="I28" s="150"/>
      <c r="J28" s="52"/>
      <c r="P28" s="21"/>
      <c r="Q28" s="21"/>
      <c r="V28" s="43"/>
      <c r="W28" s="43"/>
      <c r="X28" s="43"/>
    </row>
    <row r="29" spans="1:24" ht="15.75" thickBot="1" x14ac:dyDescent="0.3">
      <c r="A29" s="58" t="s">
        <v>50</v>
      </c>
      <c r="B29" s="59" t="s">
        <v>44</v>
      </c>
      <c r="C29" s="60">
        <f>C12*(1-C25*(EXP(C21/C19)-1))</f>
        <v>201.58073859545797</v>
      </c>
      <c r="D29" s="26"/>
      <c r="E29" s="21"/>
      <c r="F29" s="151"/>
      <c r="G29" s="152"/>
      <c r="H29" s="152"/>
      <c r="I29" s="153"/>
      <c r="J29" s="52"/>
      <c r="P29" s="21"/>
      <c r="Q29" s="21"/>
      <c r="V29" s="43"/>
      <c r="W29" s="43"/>
      <c r="X29" s="43"/>
    </row>
    <row r="30" spans="1:24" ht="15.75" thickBot="1" x14ac:dyDescent="0.3">
      <c r="A30" s="61"/>
      <c r="B30" s="62"/>
      <c r="C30" s="63"/>
      <c r="D30" s="64"/>
      <c r="E30" s="21"/>
      <c r="F30" s="21"/>
      <c r="H30" s="21"/>
      <c r="I30" s="21"/>
    </row>
    <row r="31" spans="1:24" ht="15.75" thickBot="1" x14ac:dyDescent="0.3">
      <c r="A31" s="100" t="s">
        <v>38</v>
      </c>
      <c r="B31" s="101" t="s">
        <v>46</v>
      </c>
      <c r="C31" s="102"/>
      <c r="D31" s="103"/>
      <c r="E31" s="104" t="s">
        <v>39</v>
      </c>
      <c r="F31" s="104" t="s">
        <v>45</v>
      </c>
      <c r="G31" s="104" t="s">
        <v>40</v>
      </c>
      <c r="H31" s="104" t="s">
        <v>41</v>
      </c>
      <c r="I31" s="104" t="s">
        <v>42</v>
      </c>
      <c r="R31" s="43"/>
      <c r="S31" s="65"/>
      <c r="T31" s="65"/>
      <c r="U31" s="65"/>
      <c r="V31" s="65"/>
      <c r="W31" s="65"/>
      <c r="X31" s="65"/>
    </row>
    <row r="32" spans="1:24" x14ac:dyDescent="0.25">
      <c r="A32" s="111">
        <f>A33-$C$4-9000</f>
        <v>-18000</v>
      </c>
      <c r="B32" s="67"/>
      <c r="C32" s="68"/>
      <c r="D32" s="69"/>
      <c r="E32" s="70">
        <f t="shared" ref="E32:E63" si="0">IF(A32&lt;=$C$21,$C$17*EXP(-A32/$C$19),$C$18*EXP(-(A32-$C$21)/$C$20))</f>
        <v>300192.86279504234</v>
      </c>
      <c r="F32" s="71">
        <f>IF(A32&lt;=$C$21,IF($C$12*(1-$C$25*(EXP(A32/$C$19)-1))&gt;0,$C$12*(1-$C$25*(EXP(A32/$C$19)-1)),0),IF($C$29*(1-$C$27*(EXP((A32-$C$21)/$C$20)-1))&gt;0,$C$29*(1-$C$27*(EXP((A32-$C$21)/$C$20)-1)),0))</f>
        <v>231.1818404257092</v>
      </c>
      <c r="G32" s="72">
        <f t="shared" ref="G32:G63" si="1">IF(A32&lt;=$C$21,($C$5-$C$8)*(F32/$C$12)^(1/$C$11)+$C$8, ($C$28-$C$8)*(F32/$C$29)^(1/$C$11)+$C$8)</f>
        <v>26.212571653381239</v>
      </c>
      <c r="H32" s="73">
        <f t="shared" ref="H32:H63" si="2">A32-$C$6/2</f>
        <v>-27000</v>
      </c>
      <c r="I32" s="73">
        <f t="shared" ref="I32:I63" si="3">A32+$C$6/2</f>
        <v>-9000</v>
      </c>
      <c r="R32" s="43"/>
      <c r="S32" s="65"/>
      <c r="T32" s="65"/>
      <c r="U32" s="65"/>
      <c r="V32" s="65"/>
      <c r="W32" s="65"/>
      <c r="X32" s="65"/>
    </row>
    <row r="33" spans="1:37" x14ac:dyDescent="0.25">
      <c r="A33" s="112">
        <f t="shared" ref="A33:A40" si="4">A34-$C$4</f>
        <v>-8000</v>
      </c>
      <c r="B33" s="66"/>
      <c r="D33" s="74"/>
      <c r="E33" s="75">
        <f t="shared" si="0"/>
        <v>172236.68190961835</v>
      </c>
      <c r="F33" s="76">
        <f t="shared" ref="F33:F96" si="5">IF(A33&lt;=$C$21,IF($C$12*(1-$C$25*(EXP(A33/$C$19)-1))&gt;0,$C$12*(1-$C$25*(EXP(A33/$C$19)-1)),0),IF($C$29*(1-$C$27*(EXP((A33-$C$21)/$C$20)-1))&gt;0,$C$29*(1-$C$27*(EXP((A33-$C$21)/$C$20)-1)),0))</f>
        <v>228.50908628007869</v>
      </c>
      <c r="G33" s="77">
        <f t="shared" si="1"/>
        <v>25.238771098376695</v>
      </c>
      <c r="H33" s="78">
        <f t="shared" si="2"/>
        <v>-17000</v>
      </c>
      <c r="I33" s="78">
        <f t="shared" si="3"/>
        <v>1000</v>
      </c>
      <c r="R33" s="43"/>
      <c r="S33" s="65"/>
      <c r="T33" s="65"/>
      <c r="U33" s="65"/>
      <c r="V33" s="65"/>
      <c r="W33" s="65"/>
      <c r="X33" s="65"/>
    </row>
    <row r="34" spans="1:37" x14ac:dyDescent="0.25">
      <c r="A34" s="112">
        <f t="shared" si="4"/>
        <v>-7000</v>
      </c>
      <c r="B34" s="66"/>
      <c r="D34" s="74"/>
      <c r="E34" s="75">
        <f t="shared" si="0"/>
        <v>162928.9201454861</v>
      </c>
      <c r="F34" s="76">
        <f t="shared" si="5"/>
        <v>228.15087011115926</v>
      </c>
      <c r="G34" s="77">
        <f t="shared" si="1"/>
        <v>25.110258694346978</v>
      </c>
      <c r="H34" s="78">
        <f t="shared" si="2"/>
        <v>-16000</v>
      </c>
      <c r="I34" s="78">
        <f t="shared" si="3"/>
        <v>2000</v>
      </c>
      <c r="R34" s="43"/>
      <c r="S34" s="65"/>
      <c r="T34" s="65"/>
      <c r="U34" s="65"/>
      <c r="V34" s="65"/>
      <c r="W34" s="65"/>
      <c r="X34" s="65"/>
    </row>
    <row r="35" spans="1:37" x14ac:dyDescent="0.25">
      <c r="A35" s="112">
        <f t="shared" si="4"/>
        <v>-6000</v>
      </c>
      <c r="B35" s="66"/>
      <c r="D35" s="74"/>
      <c r="E35" s="75">
        <f t="shared" si="0"/>
        <v>154124.15477037683</v>
      </c>
      <c r="F35" s="76">
        <f t="shared" si="5"/>
        <v>227.77218986037286</v>
      </c>
      <c r="G35" s="77">
        <f t="shared" si="1"/>
        <v>24.974915631324233</v>
      </c>
      <c r="H35" s="78">
        <f t="shared" si="2"/>
        <v>-15000</v>
      </c>
      <c r="I35" s="78">
        <f t="shared" si="3"/>
        <v>3000</v>
      </c>
      <c r="R35" s="43"/>
      <c r="S35" s="65"/>
      <c r="T35" s="65"/>
      <c r="U35" s="65"/>
      <c r="V35" s="65"/>
      <c r="W35" s="65"/>
      <c r="X35" s="65"/>
    </row>
    <row r="36" spans="1:37" x14ac:dyDescent="0.25">
      <c r="A36" s="112">
        <f t="shared" si="4"/>
        <v>-5000</v>
      </c>
      <c r="B36" s="66"/>
      <c r="D36" s="74"/>
      <c r="E36" s="75">
        <f t="shared" si="0"/>
        <v>145795.20359228976</v>
      </c>
      <c r="F36" s="76">
        <f t="shared" si="5"/>
        <v>227.37187646087378</v>
      </c>
      <c r="G36" s="77">
        <f t="shared" si="1"/>
        <v>24.832410472619543</v>
      </c>
      <c r="H36" s="78">
        <f t="shared" si="2"/>
        <v>-14000</v>
      </c>
      <c r="I36" s="78">
        <f t="shared" si="3"/>
        <v>4000</v>
      </c>
      <c r="R36" s="43"/>
      <c r="S36" s="65"/>
      <c r="T36" s="65"/>
      <c r="U36" s="65"/>
      <c r="V36" s="65"/>
      <c r="W36" s="65"/>
      <c r="X36" s="65"/>
    </row>
    <row r="37" spans="1:37" x14ac:dyDescent="0.25">
      <c r="A37" s="112">
        <f t="shared" si="4"/>
        <v>-4000</v>
      </c>
      <c r="B37" s="66"/>
      <c r="D37" s="74"/>
      <c r="E37" s="75">
        <f t="shared" si="0"/>
        <v>137916.35335931618</v>
      </c>
      <c r="F37" s="76">
        <f t="shared" si="5"/>
        <v>226.94869405966395</v>
      </c>
      <c r="G37" s="77">
        <f t="shared" si="1"/>
        <v>24.682399526984515</v>
      </c>
      <c r="H37" s="78">
        <f t="shared" si="2"/>
        <v>-13000</v>
      </c>
      <c r="I37" s="78">
        <f t="shared" si="3"/>
        <v>5000</v>
      </c>
      <c r="R37" s="43"/>
      <c r="S37" s="65"/>
      <c r="T37" s="65"/>
      <c r="U37" s="65"/>
      <c r="V37" s="65"/>
      <c r="W37" s="65"/>
      <c r="X37" s="65"/>
    </row>
    <row r="38" spans="1:37" x14ac:dyDescent="0.25">
      <c r="A38" s="112">
        <f t="shared" si="4"/>
        <v>-3000</v>
      </c>
      <c r="B38" s="66"/>
      <c r="D38" s="74"/>
      <c r="E38" s="75">
        <f t="shared" si="0"/>
        <v>130463.28037733652</v>
      </c>
      <c r="F38" s="76">
        <f t="shared" si="5"/>
        <v>226.50133620225083</v>
      </c>
      <c r="G38" s="77">
        <f t="shared" si="1"/>
        <v>24.524526892296304</v>
      </c>
      <c r="H38" s="78">
        <f t="shared" si="2"/>
        <v>-12000</v>
      </c>
      <c r="I38" s="78">
        <f t="shared" si="3"/>
        <v>6000</v>
      </c>
      <c r="R38" s="43"/>
      <c r="S38" s="65"/>
      <c r="T38" s="65"/>
      <c r="U38" s="65"/>
      <c r="V38" s="65"/>
      <c r="W38" s="65"/>
      <c r="X38" s="65"/>
    </row>
    <row r="39" spans="1:37" x14ac:dyDescent="0.25">
      <c r="A39" s="112">
        <f t="shared" si="4"/>
        <v>-2000</v>
      </c>
      <c r="B39" s="66"/>
      <c r="D39" s="74"/>
      <c r="E39" s="75">
        <f t="shared" si="0"/>
        <v>123412.97541757971</v>
      </c>
      <c r="F39" s="76">
        <f t="shared" si="5"/>
        <v>226.02842179934294</v>
      </c>
      <c r="G39" s="77">
        <f t="shared" si="1"/>
        <v>24.358424581720513</v>
      </c>
      <c r="H39" s="78">
        <f t="shared" si="2"/>
        <v>-11000</v>
      </c>
      <c r="I39" s="78">
        <f t="shared" si="3"/>
        <v>7000</v>
      </c>
      <c r="R39" s="43"/>
      <c r="S39" s="65"/>
      <c r="T39" s="65"/>
      <c r="U39" s="65"/>
      <c r="V39" s="65"/>
      <c r="W39" s="65"/>
      <c r="X39" s="65"/>
    </row>
    <row r="40" spans="1:37" x14ac:dyDescent="0.25">
      <c r="A40" s="112">
        <f t="shared" si="4"/>
        <v>-1000</v>
      </c>
      <c r="B40" s="66"/>
      <c r="D40" s="74"/>
      <c r="E40" s="75">
        <f t="shared" si="0"/>
        <v>116743.67268221741</v>
      </c>
      <c r="F40" s="76">
        <f t="shared" si="5"/>
        <v>225.52849086313225</v>
      </c>
      <c r="G40" s="77">
        <f t="shared" si="1"/>
        <v>24.183712745130315</v>
      </c>
      <c r="H40" s="78">
        <f t="shared" si="2"/>
        <v>-10000</v>
      </c>
      <c r="I40" s="78">
        <f t="shared" si="3"/>
        <v>8000</v>
      </c>
      <c r="R40" s="43"/>
      <c r="S40" s="65"/>
      <c r="T40" s="65"/>
      <c r="U40" s="65"/>
      <c r="V40" s="65"/>
      <c r="W40" s="65"/>
      <c r="X40" s="65"/>
    </row>
    <row r="41" spans="1:37" x14ac:dyDescent="0.25">
      <c r="A41" s="112">
        <v>0</v>
      </c>
      <c r="B41" s="66"/>
      <c r="D41" s="74"/>
      <c r="E41" s="75">
        <f t="shared" si="0"/>
        <v>110434.78260869563</v>
      </c>
      <c r="F41" s="76">
        <f t="shared" si="5"/>
        <v>225</v>
      </c>
      <c r="G41" s="77">
        <f t="shared" si="1"/>
        <v>24</v>
      </c>
      <c r="H41" s="78">
        <f t="shared" si="2"/>
        <v>-9000</v>
      </c>
      <c r="I41" s="78">
        <f t="shared" si="3"/>
        <v>9000</v>
      </c>
      <c r="T41" s="79"/>
      <c r="U41" s="79"/>
      <c r="V41" s="79"/>
      <c r="W41" s="79"/>
      <c r="X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</row>
    <row r="42" spans="1:37" x14ac:dyDescent="0.25">
      <c r="A42" s="112">
        <f>A41+$C$4</f>
        <v>1000</v>
      </c>
      <c r="B42" s="66"/>
      <c r="D42" s="74"/>
      <c r="E42" s="75">
        <f t="shared" si="0"/>
        <v>104466.82830535581</v>
      </c>
      <c r="F42" s="76">
        <f t="shared" si="5"/>
        <v>224.44131764573061</v>
      </c>
      <c r="G42" s="77">
        <f t="shared" si="1"/>
        <v>23.806883887553344</v>
      </c>
      <c r="H42" s="78">
        <f t="shared" si="2"/>
        <v>-8000</v>
      </c>
      <c r="I42" s="78">
        <f t="shared" si="3"/>
        <v>10000</v>
      </c>
      <c r="T42" s="79"/>
      <c r="U42" s="79"/>
      <c r="V42" s="79"/>
      <c r="W42" s="79"/>
      <c r="X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</row>
    <row r="43" spans="1:37" x14ac:dyDescent="0.25">
      <c r="A43" s="112">
        <f>A42+$C$4</f>
        <v>2000</v>
      </c>
      <c r="B43" s="66"/>
      <c r="D43" s="74"/>
      <c r="E43" s="75">
        <f t="shared" si="0"/>
        <v>98821.385422108651</v>
      </c>
      <c r="F43" s="76">
        <f t="shared" si="5"/>
        <v>223.85071902852445</v>
      </c>
      <c r="G43" s="77">
        <f t="shared" si="1"/>
        <v>23.603951471638595</v>
      </c>
      <c r="H43" s="78">
        <f t="shared" si="2"/>
        <v>-7000</v>
      </c>
      <c r="I43" s="78">
        <f t="shared" si="3"/>
        <v>11000</v>
      </c>
      <c r="J43" s="44"/>
      <c r="K43" s="21"/>
      <c r="L43" s="21"/>
      <c r="M43" s="21"/>
      <c r="N43" s="21"/>
      <c r="O43" s="21"/>
      <c r="T43" s="79"/>
      <c r="U43" s="79"/>
      <c r="V43" s="79"/>
      <c r="W43" s="79"/>
      <c r="X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</row>
    <row r="44" spans="1:37" x14ac:dyDescent="0.25">
      <c r="A44" s="112">
        <f t="shared" ref="A44:A107" si="6">A43+$C$4</f>
        <v>3000</v>
      </c>
      <c r="B44" s="66"/>
      <c r="D44" s="74"/>
      <c r="E44" s="75">
        <f t="shared" si="0"/>
        <v>93481.025270528669</v>
      </c>
      <c r="F44" s="76">
        <f t="shared" si="5"/>
        <v>223.22638084425878</v>
      </c>
      <c r="G44" s="77">
        <f t="shared" si="1"/>
        <v>23.390780099622475</v>
      </c>
      <c r="H44" s="78">
        <f t="shared" si="2"/>
        <v>-6000</v>
      </c>
      <c r="I44" s="78">
        <f t="shared" si="3"/>
        <v>12000</v>
      </c>
      <c r="J44" s="44"/>
      <c r="K44" s="21"/>
      <c r="L44" s="21"/>
      <c r="M44" s="21"/>
      <c r="N44" s="21"/>
      <c r="O44" s="21"/>
      <c r="T44" s="79"/>
      <c r="U44" s="79"/>
      <c r="V44" s="79"/>
      <c r="W44" s="79"/>
      <c r="X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</row>
    <row r="45" spans="1:37" x14ac:dyDescent="0.25">
      <c r="A45" s="112">
        <f t="shared" si="6"/>
        <v>4000</v>
      </c>
      <c r="B45" s="66"/>
      <c r="D45" s="74"/>
      <c r="E45" s="75">
        <f t="shared" si="0"/>
        <v>88429.261017769226</v>
      </c>
      <c r="F45" s="76">
        <f t="shared" si="5"/>
        <v>222.56637562755836</v>
      </c>
      <c r="G45" s="77">
        <f t="shared" si="1"/>
        <v>23.166938346549149</v>
      </c>
      <c r="H45" s="78">
        <f t="shared" si="2"/>
        <v>-5000</v>
      </c>
      <c r="I45" s="78">
        <f t="shared" si="3"/>
        <v>13000</v>
      </c>
      <c r="J45" s="44"/>
      <c r="K45" s="21"/>
      <c r="L45" s="21"/>
      <c r="M45" s="21"/>
      <c r="N45" s="21"/>
      <c r="O45" s="21"/>
      <c r="T45" s="79"/>
      <c r="U45" s="79"/>
      <c r="V45" s="79"/>
      <c r="W45" s="79"/>
      <c r="X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</row>
    <row r="46" spans="1:37" x14ac:dyDescent="0.25">
      <c r="A46" s="112">
        <f t="shared" si="6"/>
        <v>5000</v>
      </c>
      <c r="B46" s="66"/>
      <c r="D46" s="74"/>
      <c r="E46" s="75">
        <f t="shared" si="0"/>
        <v>83650.49678818672</v>
      </c>
      <c r="F46" s="76">
        <f t="shared" si="5"/>
        <v>221.86866580129782</v>
      </c>
      <c r="G46" s="77">
        <f t="shared" si="1"/>
        <v>22.931987165893627</v>
      </c>
      <c r="H46" s="78">
        <f t="shared" si="2"/>
        <v>-4000</v>
      </c>
      <c r="I46" s="78">
        <f t="shared" si="3"/>
        <v>14000</v>
      </c>
      <c r="J46" s="44"/>
      <c r="K46" s="21"/>
      <c r="L46" s="21"/>
      <c r="M46" s="21"/>
      <c r="N46" s="21"/>
      <c r="O46" s="21"/>
      <c r="T46" s="79"/>
      <c r="U46" s="79"/>
      <c r="V46" s="79"/>
      <c r="W46" s="79"/>
      <c r="X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</row>
    <row r="47" spans="1:37" x14ac:dyDescent="0.25">
      <c r="A47" s="112">
        <f t="shared" si="6"/>
        <v>6000</v>
      </c>
      <c r="B47" s="66"/>
      <c r="D47" s="74"/>
      <c r="E47" s="75">
        <f t="shared" si="0"/>
        <v>79129.979515540195</v>
      </c>
      <c r="F47" s="76">
        <f t="shared" si="5"/>
        <v>221.13109738616598</v>
      </c>
      <c r="G47" s="77">
        <f t="shared" si="1"/>
        <v>22.685481272449472</v>
      </c>
      <c r="H47" s="78">
        <f t="shared" si="2"/>
        <v>-3000</v>
      </c>
      <c r="I47" s="78">
        <f t="shared" si="3"/>
        <v>15000</v>
      </c>
      <c r="J47" s="44"/>
      <c r="K47" s="21"/>
      <c r="L47" s="21"/>
      <c r="M47" s="21"/>
      <c r="N47" s="21"/>
      <c r="O47" s="21"/>
      <c r="T47" s="79"/>
      <c r="U47" s="79"/>
      <c r="V47" s="79"/>
      <c r="W47" s="79"/>
      <c r="X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</row>
    <row r="48" spans="1:37" x14ac:dyDescent="0.25">
      <c r="A48" s="112">
        <f t="shared" si="6"/>
        <v>7000</v>
      </c>
      <c r="B48" s="66"/>
      <c r="D48" s="74"/>
      <c r="E48" s="75">
        <f t="shared" si="0"/>
        <v>74853.753397123626</v>
      </c>
      <c r="F48" s="76">
        <f t="shared" si="5"/>
        <v>220.35139335087123</v>
      </c>
      <c r="G48" s="77">
        <f t="shared" si="1"/>
        <v>22.426970785218067</v>
      </c>
      <c r="H48" s="78">
        <f t="shared" si="2"/>
        <v>-2000</v>
      </c>
      <c r="I48" s="78">
        <f t="shared" si="3"/>
        <v>16000</v>
      </c>
      <c r="J48" s="44"/>
      <c r="K48" s="21"/>
      <c r="L48" s="21"/>
      <c r="M48" s="21"/>
      <c r="N48" s="21"/>
      <c r="O48" s="21"/>
      <c r="T48" s="79"/>
      <c r="U48" s="79"/>
      <c r="V48" s="79"/>
      <c r="W48" s="79"/>
      <c r="X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</row>
    <row r="49" spans="1:37" x14ac:dyDescent="0.25">
      <c r="A49" s="112">
        <f t="shared" si="6"/>
        <v>8000</v>
      </c>
      <c r="B49" s="66"/>
      <c r="D49" s="74"/>
      <c r="E49" s="75">
        <f t="shared" si="0"/>
        <v>70808.616809221057</v>
      </c>
      <c r="F49" s="76">
        <f t="shared" si="5"/>
        <v>219.52714658245966</v>
      </c>
      <c r="G49" s="77">
        <f t="shared" si="1"/>
        <v>22.156003160598569</v>
      </c>
      <c r="H49" s="78">
        <f t="shared" si="2"/>
        <v>-1000</v>
      </c>
      <c r="I49" s="78">
        <f t="shared" si="3"/>
        <v>17000</v>
      </c>
      <c r="J49" s="44"/>
      <c r="K49" s="21"/>
      <c r="L49" s="21"/>
      <c r="M49" s="21"/>
      <c r="N49" s="21"/>
      <c r="O49" s="21"/>
      <c r="T49" s="79"/>
      <c r="U49" s="79"/>
      <c r="V49" s="79"/>
      <c r="W49" s="79"/>
      <c r="X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</row>
    <row r="50" spans="1:37" x14ac:dyDescent="0.25">
      <c r="A50" s="112">
        <f t="shared" si="6"/>
        <v>9000</v>
      </c>
      <c r="B50" s="66"/>
      <c r="D50" s="74"/>
      <c r="E50" s="75">
        <f t="shared" si="0"/>
        <v>66982.081550873423</v>
      </c>
      <c r="F50" s="76">
        <f t="shared" si="5"/>
        <v>218.65581245504285</v>
      </c>
      <c r="G50" s="77">
        <f t="shared" si="1"/>
        <v>21.872125448693605</v>
      </c>
      <c r="H50" s="78">
        <f t="shared" si="2"/>
        <v>0</v>
      </c>
      <c r="I50" s="78">
        <f t="shared" si="3"/>
        <v>18000</v>
      </c>
      <c r="L50" s="21"/>
      <c r="T50" s="79"/>
      <c r="U50" s="79"/>
      <c r="V50" s="79"/>
      <c r="W50" s="79"/>
      <c r="X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</row>
    <row r="51" spans="1:37" x14ac:dyDescent="0.25">
      <c r="A51" s="112">
        <f t="shared" si="6"/>
        <v>10000</v>
      </c>
      <c r="B51" s="66"/>
      <c r="D51" s="74"/>
      <c r="E51" s="75">
        <f t="shared" si="0"/>
        <v>63362.334290133869</v>
      </c>
      <c r="F51" s="76">
        <f t="shared" si="5"/>
        <v>217.73470097399405</v>
      </c>
      <c r="G51" s="77">
        <f t="shared" si="1"/>
        <v>21.574886908116888</v>
      </c>
      <c r="H51" s="78">
        <f t="shared" si="2"/>
        <v>1000</v>
      </c>
      <c r="I51" s="78">
        <f t="shared" si="3"/>
        <v>19000</v>
      </c>
      <c r="L51" s="21"/>
      <c r="T51" s="79"/>
      <c r="U51" s="79"/>
      <c r="V51" s="79"/>
      <c r="W51" s="79"/>
      <c r="X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</row>
    <row r="52" spans="1:37" x14ac:dyDescent="0.25">
      <c r="A52" s="112">
        <f t="shared" si="6"/>
        <v>11000</v>
      </c>
      <c r="B52" s="66"/>
      <c r="D52" s="74"/>
      <c r="E52" s="75">
        <f t="shared" si="0"/>
        <v>59938.200093787971</v>
      </c>
      <c r="F52" s="76">
        <f t="shared" si="5"/>
        <v>216.7609684713602</v>
      </c>
      <c r="G52" s="77">
        <f t="shared" si="1"/>
        <v>21.263842017278247</v>
      </c>
      <c r="H52" s="78">
        <f t="shared" si="2"/>
        <v>2000</v>
      </c>
      <c r="I52" s="78">
        <f t="shared" si="3"/>
        <v>20000</v>
      </c>
      <c r="L52" s="21"/>
      <c r="T52" s="79"/>
      <c r="U52" s="79"/>
      <c r="V52" s="79"/>
      <c r="W52" s="79"/>
      <c r="X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</row>
    <row r="53" spans="1:37" x14ac:dyDescent="0.25">
      <c r="A53" s="112">
        <f t="shared" si="6"/>
        <v>12000</v>
      </c>
      <c r="B53" s="66"/>
      <c r="D53" s="74"/>
      <c r="E53" s="75">
        <f t="shared" si="0"/>
        <v>56699.107927947109</v>
      </c>
      <c r="F53" s="76">
        <f t="shared" si="5"/>
        <v>215.7316088268511</v>
      </c>
      <c r="G53" s="77">
        <f t="shared" si="1"/>
        <v>20.93855392267772</v>
      </c>
      <c r="H53" s="78">
        <f t="shared" si="2"/>
        <v>3000</v>
      </c>
      <c r="I53" s="78">
        <f t="shared" si="3"/>
        <v>21000</v>
      </c>
      <c r="L53" s="21"/>
      <c r="Y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</row>
    <row r="54" spans="1:37" x14ac:dyDescent="0.25">
      <c r="A54" s="112">
        <f t="shared" si="6"/>
        <v>13000</v>
      </c>
      <c r="B54" s="66"/>
      <c r="D54" s="74"/>
      <c r="E54" s="75">
        <f t="shared" si="0"/>
        <v>53635.058023008227</v>
      </c>
      <c r="F54" s="76">
        <f t="shared" si="5"/>
        <v>214.64344418730403</v>
      </c>
      <c r="G54" s="77">
        <f t="shared" si="1"/>
        <v>20.598598367199102</v>
      </c>
      <c r="H54" s="78">
        <f t="shared" si="2"/>
        <v>4000</v>
      </c>
      <c r="I54" s="78">
        <f t="shared" si="3"/>
        <v>22000</v>
      </c>
      <c r="L54" s="21"/>
      <c r="Y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</row>
    <row r="55" spans="1:37" x14ac:dyDescent="0.25">
      <c r="A55" s="112">
        <f t="shared" si="6"/>
        <v>14000</v>
      </c>
      <c r="B55" s="66"/>
      <c r="D55" s="74"/>
      <c r="E55" s="75">
        <f t="shared" si="0"/>
        <v>50736.591002228408</v>
      </c>
      <c r="F55" s="76">
        <f t="shared" si="5"/>
        <v>213.49311515597182</v>
      </c>
      <c r="G55" s="77">
        <f t="shared" si="1"/>
        <v>20.243568143670263</v>
      </c>
      <c r="H55" s="78">
        <f t="shared" si="2"/>
        <v>5000</v>
      </c>
      <c r="I55" s="78">
        <f t="shared" si="3"/>
        <v>23000</v>
      </c>
      <c r="L55" s="21"/>
      <c r="Y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</row>
    <row r="56" spans="1:37" x14ac:dyDescent="0.25">
      <c r="A56" s="112">
        <f t="shared" si="6"/>
        <v>15000</v>
      </c>
      <c r="B56" s="66"/>
      <c r="D56" s="74"/>
      <c r="E56" s="75">
        <f t="shared" si="0"/>
        <v>47994.758678607759</v>
      </c>
      <c r="F56" s="76">
        <f t="shared" si="5"/>
        <v>212.27707042134733</v>
      </c>
      <c r="G56" s="77">
        <f t="shared" si="1"/>
        <v>19.87307812094895</v>
      </c>
      <c r="H56" s="78">
        <f t="shared" si="2"/>
        <v>6000</v>
      </c>
      <c r="I56" s="78">
        <f t="shared" si="3"/>
        <v>24000</v>
      </c>
      <c r="L56" s="21"/>
      <c r="Y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</row>
    <row r="57" spans="1:37" x14ac:dyDescent="0.25">
      <c r="A57" s="112">
        <f t="shared" si="6"/>
        <v>16000</v>
      </c>
      <c r="B57" s="66"/>
      <c r="D57" s="74"/>
      <c r="E57" s="75">
        <f t="shared" si="0"/>
        <v>45401.096429924175</v>
      </c>
      <c r="F57" s="76">
        <f t="shared" si="5"/>
        <v>210.99155579350619</v>
      </c>
      <c r="G57" s="77">
        <f t="shared" si="1"/>
        <v>19.486770891365758</v>
      </c>
      <c r="H57" s="78">
        <f t="shared" si="2"/>
        <v>7000</v>
      </c>
      <c r="I57" s="78">
        <f t="shared" si="3"/>
        <v>25000</v>
      </c>
      <c r="L57" s="21"/>
      <c r="Y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</row>
    <row r="58" spans="1:37" x14ac:dyDescent="0.25">
      <c r="A58" s="112">
        <f t="shared" si="6"/>
        <v>17000</v>
      </c>
      <c r="B58" s="66"/>
      <c r="D58" s="74"/>
      <c r="E58" s="75">
        <f t="shared" si="0"/>
        <v>42947.597066635914</v>
      </c>
      <c r="F58" s="76">
        <f t="shared" si="5"/>
        <v>209.63260261412023</v>
      </c>
      <c r="G58" s="77">
        <f t="shared" si="1"/>
        <v>19.084323089348299</v>
      </c>
      <c r="H58" s="78">
        <f t="shared" si="2"/>
        <v>8000</v>
      </c>
      <c r="I58" s="78">
        <f t="shared" si="3"/>
        <v>26000</v>
      </c>
      <c r="L58" s="21"/>
      <c r="Y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</row>
    <row r="59" spans="1:37" x14ac:dyDescent="0.25">
      <c r="A59" s="112">
        <f t="shared" si="6"/>
        <v>18000</v>
      </c>
      <c r="B59" s="66"/>
      <c r="D59" s="74"/>
      <c r="E59" s="75">
        <f t="shared" si="0"/>
        <v>40626.686111976669</v>
      </c>
      <c r="F59" s="76">
        <f t="shared" si="5"/>
        <v>208.19601550436116</v>
      </c>
      <c r="G59" s="77">
        <f t="shared" si="1"/>
        <v>18.665452431261485</v>
      </c>
      <c r="H59" s="78">
        <f t="shared" si="2"/>
        <v>9000</v>
      </c>
      <c r="I59" s="78">
        <f t="shared" si="3"/>
        <v>27000</v>
      </c>
      <c r="Y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25">
      <c r="A60" s="112">
        <f t="shared" si="6"/>
        <v>19000</v>
      </c>
      <c r="B60" s="66"/>
      <c r="D60" s="74"/>
      <c r="E60" s="75">
        <f t="shared" si="0"/>
        <v>38431.198417927313</v>
      </c>
      <c r="F60" s="76">
        <f t="shared" si="5"/>
        <v>206.67735941286992</v>
      </c>
      <c r="G60" s="77">
        <f t="shared" si="1"/>
        <v>18.229925525682571</v>
      </c>
      <c r="H60" s="78">
        <f t="shared" si="2"/>
        <v>10000</v>
      </c>
      <c r="I60" s="78">
        <f t="shared" si="3"/>
        <v>28000</v>
      </c>
      <c r="Y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25">
      <c r="A61" s="112">
        <f t="shared" si="6"/>
        <v>20000</v>
      </c>
      <c r="B61" s="66"/>
      <c r="D61" s="74"/>
      <c r="E61" s="75">
        <f t="shared" si="0"/>
        <v>36354.356044873042</v>
      </c>
      <c r="F61" s="76">
        <f t="shared" si="5"/>
        <v>205.0719459238054</v>
      </c>
      <c r="G61" s="77">
        <f t="shared" si="1"/>
        <v>17.777566501187032</v>
      </c>
      <c r="H61" s="78">
        <f t="shared" si="2"/>
        <v>11000</v>
      </c>
      <c r="I61" s="78">
        <f t="shared" si="3"/>
        <v>29000</v>
      </c>
      <c r="Y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25">
      <c r="A62" s="112">
        <f t="shared" si="6"/>
        <v>21000</v>
      </c>
      <c r="B62" s="66"/>
      <c r="D62" s="74"/>
      <c r="E62" s="75">
        <f t="shared" si="0"/>
        <v>34389.747336655564</v>
      </c>
      <c r="F62" s="76">
        <f t="shared" si="5"/>
        <v>203.37481878270296</v>
      </c>
      <c r="G62" s="77">
        <f t="shared" si="1"/>
        <v>17.308266494891626</v>
      </c>
      <c r="H62" s="78">
        <f t="shared" si="2"/>
        <v>12000</v>
      </c>
      <c r="I62" s="78">
        <f t="shared" si="3"/>
        <v>30000</v>
      </c>
      <c r="Y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25">
      <c r="A63" s="112">
        <f t="shared" si="6"/>
        <v>22000</v>
      </c>
      <c r="B63" s="66"/>
      <c r="D63" s="74"/>
      <c r="E63" s="75">
        <f t="shared" si="0"/>
        <v>32531.307126420543</v>
      </c>
      <c r="F63" s="76">
        <f t="shared" si="5"/>
        <v>201.58073859545797</v>
      </c>
      <c r="G63" s="77">
        <f t="shared" si="1"/>
        <v>16.821994039048292</v>
      </c>
      <c r="H63" s="78">
        <f t="shared" si="2"/>
        <v>13000</v>
      </c>
      <c r="I63" s="78">
        <f t="shared" si="3"/>
        <v>31000</v>
      </c>
      <c r="Y63" s="79"/>
    </row>
    <row r="64" spans="1:37" x14ac:dyDescent="0.25">
      <c r="A64" s="112">
        <f t="shared" si="6"/>
        <v>23000</v>
      </c>
      <c r="B64" s="66"/>
      <c r="D64" s="74"/>
      <c r="E64" s="75">
        <f t="shared" ref="E64:E95" si="7">IF(A64&lt;=$C$21,$C$17*EXP(-A64/$C$19),$C$18*EXP(-(A64-$C$21)/$C$20))</f>
        <v>32042.123826073152</v>
      </c>
      <c r="F64" s="76">
        <f t="shared" si="5"/>
        <v>199.72231803996331</v>
      </c>
      <c r="G64" s="77">
        <f t="shared" ref="G64:G95" si="8">IF(A64&lt;=$C$21,($C$5-$C$8)*(F64/$C$12)^(1/$C$11)+$C$8, ($C$28-$C$8)*(F64/$C$29)^(1/$C$11)+$C$8)</f>
        <v>16.328819318922655</v>
      </c>
      <c r="H64" s="78">
        <f t="shared" ref="H64:H95" si="9">A64-$C$6/2</f>
        <v>14000</v>
      </c>
      <c r="I64" s="78">
        <f t="shared" ref="I64:I95" si="10">A64+$C$6/2</f>
        <v>32000</v>
      </c>
      <c r="Y64" s="79"/>
      <c r="AA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25">
      <c r="A65" s="112">
        <f t="shared" si="6"/>
        <v>24000</v>
      </c>
      <c r="B65" s="66"/>
      <c r="D65" s="74"/>
      <c r="E65" s="75">
        <f t="shared" si="7"/>
        <v>31560.296525913789</v>
      </c>
      <c r="F65" s="76">
        <f t="shared" si="5"/>
        <v>197.83552519848331</v>
      </c>
      <c r="G65" s="77">
        <f t="shared" si="8"/>
        <v>15.83895071637451</v>
      </c>
      <c r="H65" s="78">
        <f t="shared" si="9"/>
        <v>15000</v>
      </c>
      <c r="I65" s="78">
        <f t="shared" si="10"/>
        <v>33000</v>
      </c>
      <c r="Y65" s="79"/>
      <c r="AA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25">
      <c r="A66" s="112">
        <f t="shared" si="6"/>
        <v>25000</v>
      </c>
      <c r="B66" s="66"/>
      <c r="D66" s="74"/>
      <c r="E66" s="75">
        <f t="shared" si="7"/>
        <v>31085.714611498486</v>
      </c>
      <c r="F66" s="76">
        <f t="shared" si="5"/>
        <v>195.9199269146963</v>
      </c>
      <c r="G66" s="77">
        <f t="shared" si="8"/>
        <v>15.352631599146982</v>
      </c>
      <c r="H66" s="78">
        <f t="shared" si="9"/>
        <v>16000</v>
      </c>
      <c r="I66" s="78">
        <f t="shared" si="10"/>
        <v>34000</v>
      </c>
      <c r="Y66" s="79"/>
      <c r="AA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25">
      <c r="A67" s="112">
        <f t="shared" si="6"/>
        <v>26000</v>
      </c>
      <c r="B67" s="66"/>
      <c r="D67" s="74"/>
      <c r="E67" s="75">
        <f t="shared" si="7"/>
        <v>30618.269131726793</v>
      </c>
      <c r="F67" s="76">
        <f t="shared" si="5"/>
        <v>193.97508341933437</v>
      </c>
      <c r="G67" s="77">
        <f t="shared" si="8"/>
        <v>14.870108922848202</v>
      </c>
      <c r="H67" s="78">
        <f t="shared" si="9"/>
        <v>17000</v>
      </c>
      <c r="I67" s="78">
        <f t="shared" si="10"/>
        <v>35000</v>
      </c>
      <c r="Y67" s="79"/>
      <c r="AA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25">
      <c r="A68" s="112">
        <f t="shared" si="6"/>
        <v>27000</v>
      </c>
      <c r="B68" s="66"/>
      <c r="D68" s="74"/>
      <c r="E68" s="75">
        <f t="shared" si="7"/>
        <v>30157.852773829563</v>
      </c>
      <c r="F68" s="76">
        <f t="shared" si="5"/>
        <v>192.00054822922448</v>
      </c>
      <c r="G68" s="77">
        <f t="shared" si="8"/>
        <v>14.391633032519213</v>
      </c>
      <c r="H68" s="78">
        <f t="shared" si="9"/>
        <v>18000</v>
      </c>
      <c r="I68" s="78">
        <f t="shared" si="10"/>
        <v>36000</v>
      </c>
      <c r="Y68" s="79"/>
      <c r="AA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25">
      <c r="A69" s="112">
        <f t="shared" si="6"/>
        <v>28000</v>
      </c>
      <c r="B69" s="66"/>
      <c r="D69" s="74"/>
      <c r="E69" s="75">
        <f t="shared" si="7"/>
        <v>29704.35983873286</v>
      </c>
      <c r="F69" s="76">
        <f t="shared" si="5"/>
        <v>189.99586804478795</v>
      </c>
      <c r="G69" s="77">
        <f t="shared" si="8"/>
        <v>13.917457444142805</v>
      </c>
      <c r="H69" s="78">
        <f t="shared" si="9"/>
        <v>19000</v>
      </c>
      <c r="I69" s="78">
        <f t="shared" si="10"/>
        <v>37000</v>
      </c>
      <c r="Y69" s="79"/>
      <c r="AA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25">
      <c r="A70" s="112">
        <f t="shared" si="6"/>
        <v>29000</v>
      </c>
      <c r="B70" s="66"/>
      <c r="D70" s="74"/>
      <c r="E70" s="75">
        <f t="shared" si="7"/>
        <v>29257.686216792339</v>
      </c>
      <c r="F70" s="76">
        <f t="shared" si="5"/>
        <v>187.96058264597531</v>
      </c>
      <c r="G70" s="77">
        <f t="shared" si="8"/>
        <v>13.447838605012688</v>
      </c>
      <c r="H70" s="78">
        <f t="shared" si="9"/>
        <v>20000</v>
      </c>
      <c r="I70" s="78">
        <f t="shared" si="10"/>
        <v>38000</v>
      </c>
      <c r="Y70" s="79"/>
    </row>
    <row r="71" spans="1:37" x14ac:dyDescent="0.25">
      <c r="A71" s="112">
        <f t="shared" si="6"/>
        <v>30000</v>
      </c>
      <c r="B71" s="66"/>
      <c r="D71" s="74"/>
      <c r="E71" s="75">
        <f t="shared" si="7"/>
        <v>28817.729363892475</v>
      </c>
      <c r="F71" s="76">
        <f t="shared" si="5"/>
        <v>185.89422478661217</v>
      </c>
      <c r="G71" s="77">
        <f t="shared" si="8"/>
        <v>12.983035631844828</v>
      </c>
      <c r="H71" s="78">
        <f t="shared" si="9"/>
        <v>21000</v>
      </c>
      <c r="I71" s="78">
        <f t="shared" si="10"/>
        <v>39000</v>
      </c>
      <c r="Y71" s="79"/>
    </row>
    <row r="72" spans="1:37" x14ac:dyDescent="0.25">
      <c r="A72" s="112">
        <f t="shared" si="6"/>
        <v>31000</v>
      </c>
      <c r="B72" s="66"/>
      <c r="D72" s="74"/>
      <c r="E72" s="75">
        <f t="shared" si="7"/>
        <v>28384.388277905258</v>
      </c>
      <c r="F72" s="76">
        <f t="shared" si="5"/>
        <v>183.79632008713224</v>
      </c>
      <c r="G72" s="77">
        <f t="shared" si="8"/>
        <v>12.523310025475626</v>
      </c>
      <c r="H72" s="78">
        <f t="shared" si="9"/>
        <v>22000</v>
      </c>
      <c r="I72" s="78">
        <f t="shared" si="10"/>
        <v>40000</v>
      </c>
      <c r="Y72" s="79"/>
    </row>
    <row r="73" spans="1:37" x14ac:dyDescent="0.25">
      <c r="A73" s="112">
        <f t="shared" si="6"/>
        <v>32000</v>
      </c>
      <c r="B73" s="66"/>
      <c r="D73" s="74"/>
      <c r="E73" s="75">
        <f t="shared" si="7"/>
        <v>27957.563475502819</v>
      </c>
      <c r="F73" s="76">
        <f t="shared" si="5"/>
        <v>181.66638692567287</v>
      </c>
      <c r="G73" s="77">
        <f t="shared" si="8"/>
        <v>12.068925360955351</v>
      </c>
      <c r="H73" s="78">
        <f t="shared" si="9"/>
        <v>23000</v>
      </c>
      <c r="I73" s="78">
        <f t="shared" si="10"/>
        <v>41000</v>
      </c>
      <c r="Y73" s="79"/>
    </row>
    <row r="74" spans="1:37" x14ac:dyDescent="0.25">
      <c r="A74" s="112">
        <f t="shared" si="6"/>
        <v>33000</v>
      </c>
      <c r="B74" s="66"/>
      <c r="D74" s="74"/>
      <c r="E74" s="75">
        <f t="shared" si="7"/>
        <v>27537.156969318788</v>
      </c>
      <c r="F74" s="76">
        <f t="shared" si="5"/>
        <v>179.5039363275074</v>
      </c>
      <c r="G74" s="77">
        <f t="shared" si="8"/>
        <v>11.620146951808817</v>
      </c>
      <c r="H74" s="78">
        <f t="shared" si="9"/>
        <v>24000</v>
      </c>
      <c r="I74" s="78">
        <f t="shared" si="10"/>
        <v>42000</v>
      </c>
      <c r="Y74" s="79"/>
    </row>
    <row r="75" spans="1:37" x14ac:dyDescent="0.25">
      <c r="A75" s="112">
        <f t="shared" si="6"/>
        <v>34000</v>
      </c>
      <c r="B75" s="66"/>
      <c r="D75" s="74"/>
      <c r="E75" s="75">
        <f t="shared" si="7"/>
        <v>27123.072245453044</v>
      </c>
      <c r="F75" s="76">
        <f t="shared" si="5"/>
        <v>177.30847185279021</v>
      </c>
      <c r="G75" s="77">
        <f t="shared" si="8"/>
        <v>11.177241487201329</v>
      </c>
      <c r="H75" s="78">
        <f t="shared" si="9"/>
        <v>25000</v>
      </c>
      <c r="I75" s="78">
        <f t="shared" si="10"/>
        <v>43000</v>
      </c>
      <c r="Y75" s="79"/>
    </row>
    <row r="76" spans="1:37" x14ac:dyDescent="0.25">
      <c r="A76" s="112">
        <f t="shared" si="6"/>
        <v>35000</v>
      </c>
      <c r="B76" s="66"/>
      <c r="D76" s="74"/>
      <c r="E76" s="75">
        <f t="shared" si="7"/>
        <v>26715.214241314759</v>
      </c>
      <c r="F76" s="76">
        <f t="shared" si="5"/>
        <v>175.07948948258743</v>
      </c>
      <c r="G76" s="77">
        <f t="shared" si="8"/>
        <v>10.740476640713666</v>
      </c>
      <c r="H76" s="78">
        <f t="shared" si="9"/>
        <v>26000</v>
      </c>
      <c r="I76" s="78">
        <f t="shared" si="10"/>
        <v>44000</v>
      </c>
      <c r="Y76" s="79"/>
    </row>
    <row r="77" spans="1:37" x14ac:dyDescent="0.25">
      <c r="A77" s="112">
        <f t="shared" si="6"/>
        <v>36000</v>
      </c>
      <c r="B77" s="66"/>
      <c r="D77" s="74"/>
      <c r="E77" s="75">
        <f t="shared" si="7"/>
        <v>26313.489323798603</v>
      </c>
      <c r="F77" s="76">
        <f t="shared" si="5"/>
        <v>172.81647750316807</v>
      </c>
      <c r="G77" s="77">
        <f t="shared" si="8"/>
        <v>10.31012064939903</v>
      </c>
      <c r="H77" s="78">
        <f t="shared" si="9"/>
        <v>27000</v>
      </c>
      <c r="I77" s="78">
        <f t="shared" si="10"/>
        <v>45000</v>
      </c>
      <c r="Y77" s="79"/>
    </row>
    <row r="78" spans="1:37" x14ac:dyDescent="0.25">
      <c r="A78" s="112">
        <f t="shared" si="6"/>
        <v>37000</v>
      </c>
      <c r="B78" s="66"/>
      <c r="D78" s="74"/>
      <c r="E78" s="75">
        <f t="shared" si="7"/>
        <v>25917.805267789143</v>
      </c>
      <c r="F78" s="76">
        <f t="shared" si="5"/>
        <v>170.51891638852828</v>
      </c>
      <c r="G78" s="77">
        <f t="shared" si="8"/>
        <v>9.8864418617651566</v>
      </c>
      <c r="H78" s="78">
        <f t="shared" si="9"/>
        <v>28000</v>
      </c>
      <c r="I78" s="78">
        <f t="shared" si="10"/>
        <v>46000</v>
      </c>
      <c r="Y78" s="79"/>
    </row>
    <row r="79" spans="1:37" x14ac:dyDescent="0.25">
      <c r="A79" s="112">
        <f t="shared" si="6"/>
        <v>38000</v>
      </c>
      <c r="B79" s="66"/>
      <c r="C79" s="80"/>
      <c r="D79" s="74"/>
      <c r="E79" s="75">
        <f t="shared" si="7"/>
        <v>25528.071234988442</v>
      </c>
      <c r="F79" s="76">
        <f t="shared" si="5"/>
        <v>168.1862786811223</v>
      </c>
      <c r="G79" s="77">
        <f t="shared" si="8"/>
        <v>9.4697082532987178</v>
      </c>
      <c r="H79" s="78">
        <f t="shared" si="9"/>
        <v>29000</v>
      </c>
      <c r="I79" s="78">
        <f t="shared" si="10"/>
        <v>47000</v>
      </c>
      <c r="Y79" s="79"/>
    </row>
    <row r="80" spans="1:37" x14ac:dyDescent="0.25">
      <c r="A80" s="112">
        <f t="shared" si="6"/>
        <v>39000</v>
      </c>
      <c r="B80" s="66"/>
      <c r="C80" s="80"/>
      <c r="D80" s="74"/>
      <c r="E80" s="75">
        <f t="shared" si="7"/>
        <v>25144.197753062079</v>
      </c>
      <c r="F80" s="76">
        <f t="shared" si="5"/>
        <v>165.81802887077279</v>
      </c>
      <c r="G80" s="77">
        <f t="shared" si="8"/>
        <v>9.0601869081258428</v>
      </c>
      <c r="H80" s="78">
        <f t="shared" si="9"/>
        <v>30000</v>
      </c>
      <c r="I80" s="78">
        <f t="shared" si="10"/>
        <v>48000</v>
      </c>
      <c r="Y80" s="79"/>
    </row>
    <row r="81" spans="1:25" x14ac:dyDescent="0.25">
      <c r="A81" s="112">
        <f t="shared" si="6"/>
        <v>40000</v>
      </c>
      <c r="B81" s="66"/>
      <c r="C81" s="80"/>
      <c r="D81" s="74"/>
      <c r="E81" s="75">
        <f t="shared" si="7"/>
        <v>24766.096695098724</v>
      </c>
      <c r="F81" s="76">
        <f t="shared" si="5"/>
        <v>163.41362327173206</v>
      </c>
      <c r="G81" s="77">
        <f t="shared" si="8"/>
        <v>8.6581434653838496</v>
      </c>
      <c r="H81" s="78">
        <f t="shared" si="9"/>
        <v>31000</v>
      </c>
      <c r="I81" s="78">
        <f t="shared" si="10"/>
        <v>49000</v>
      </c>
      <c r="Y81" s="79"/>
    </row>
    <row r="82" spans="1:25" x14ac:dyDescent="0.25">
      <c r="A82" s="112">
        <f t="shared" si="6"/>
        <v>41000</v>
      </c>
      <c r="B82" s="66"/>
      <c r="C82" s="80"/>
      <c r="D82" s="74"/>
      <c r="E82" s="75">
        <f t="shared" si="7"/>
        <v>24393.681259378602</v>
      </c>
      <c r="F82" s="76">
        <f t="shared" si="5"/>
        <v>160.97250989786664</v>
      </c>
      <c r="G82" s="77">
        <f t="shared" si="8"/>
        <v>8.2638415288654272</v>
      </c>
      <c r="H82" s="78">
        <f t="shared" si="9"/>
        <v>32000</v>
      </c>
      <c r="I82" s="78">
        <f t="shared" si="10"/>
        <v>50000</v>
      </c>
      <c r="Y82" s="79"/>
    </row>
    <row r="83" spans="1:25" x14ac:dyDescent="0.25">
      <c r="A83" s="112">
        <f t="shared" si="6"/>
        <v>42000</v>
      </c>
      <c r="B83" s="66"/>
      <c r="C83" s="80"/>
      <c r="D83" s="74"/>
      <c r="E83" s="75">
        <f t="shared" si="7"/>
        <v>24026.865949446168</v>
      </c>
      <c r="F83" s="76">
        <f t="shared" si="5"/>
        <v>158.49412833593627</v>
      </c>
      <c r="G83" s="77">
        <f t="shared" si="8"/>
        <v>7.8775420384883104</v>
      </c>
      <c r="H83" s="78">
        <f t="shared" si="9"/>
        <v>33000</v>
      </c>
      <c r="I83" s="78">
        <f t="shared" si="10"/>
        <v>51000</v>
      </c>
      <c r="T83" s="79"/>
      <c r="U83" s="79"/>
      <c r="V83" s="79"/>
      <c r="W83" s="79"/>
      <c r="X83" s="79"/>
    </row>
    <row r="84" spans="1:25" x14ac:dyDescent="0.25">
      <c r="A84" s="112">
        <f t="shared" si="6"/>
        <v>43000</v>
      </c>
      <c r="B84" s="66"/>
      <c r="C84" s="80"/>
      <c r="D84" s="74"/>
      <c r="E84" s="75">
        <f t="shared" si="7"/>
        <v>23665.566554482455</v>
      </c>
      <c r="F84" s="76">
        <f t="shared" si="5"/>
        <v>155.97790961693835</v>
      </c>
      <c r="G84" s="77">
        <f t="shared" si="8"/>
        <v>7.4995026021425151</v>
      </c>
      <c r="H84" s="78">
        <f t="shared" si="9"/>
        <v>34000</v>
      </c>
      <c r="I84" s="78">
        <f t="shared" si="10"/>
        <v>52000</v>
      </c>
      <c r="T84" s="79"/>
      <c r="U84" s="79"/>
      <c r="V84" s="79"/>
      <c r="W84" s="79"/>
      <c r="X84" s="79"/>
    </row>
    <row r="85" spans="1:25" x14ac:dyDescent="0.25">
      <c r="A85" s="112">
        <f t="shared" si="6"/>
        <v>44000</v>
      </c>
      <c r="B85" s="66"/>
      <c r="C85" s="80"/>
      <c r="D85" s="74"/>
      <c r="E85" s="75">
        <f t="shared" si="7"/>
        <v>23309.700129972563</v>
      </c>
      <c r="F85" s="76">
        <f t="shared" si="5"/>
        <v>153.42327608548806</v>
      </c>
      <c r="G85" s="77">
        <f t="shared" si="8"/>
        <v>7.1299767864740442</v>
      </c>
      <c r="H85" s="78">
        <f t="shared" si="9"/>
        <v>35000</v>
      </c>
      <c r="I85" s="78">
        <f t="shared" si="10"/>
        <v>53000</v>
      </c>
      <c r="T85" s="79"/>
      <c r="U85" s="79"/>
      <c r="V85" s="79"/>
      <c r="W85" s="79"/>
      <c r="X85" s="79"/>
    </row>
    <row r="86" spans="1:25" x14ac:dyDescent="0.25">
      <c r="A86" s="112">
        <f t="shared" si="6"/>
        <v>45000</v>
      </c>
      <c r="B86" s="66"/>
      <c r="C86" s="80"/>
      <c r="D86" s="74"/>
      <c r="E86" s="75">
        <f t="shared" si="7"/>
        <v>22959.184978663834</v>
      </c>
      <c r="F86" s="76">
        <f t="shared" si="5"/>
        <v>150.82964126720429</v>
      </c>
      <c r="G86" s="77">
        <f t="shared" si="8"/>
        <v>6.7692133651806348</v>
      </c>
      <c r="H86" s="78">
        <f t="shared" si="9"/>
        <v>36000</v>
      </c>
      <c r="I86" s="78">
        <f t="shared" si="10"/>
        <v>54000</v>
      </c>
      <c r="T86" s="79"/>
      <c r="U86" s="79"/>
      <c r="V86" s="79"/>
      <c r="W86" s="79"/>
      <c r="X86" s="79"/>
    </row>
    <row r="87" spans="1:25" x14ac:dyDescent="0.25">
      <c r="A87" s="112">
        <f t="shared" si="6"/>
        <v>46000</v>
      </c>
      <c r="B87" s="66"/>
      <c r="C87" s="80"/>
      <c r="D87" s="74"/>
      <c r="E87" s="75">
        <f t="shared" si="7"/>
        <v>22613.940631810416</v>
      </c>
      <c r="F87" s="76">
        <f t="shared" si="5"/>
        <v>148.19640973407135</v>
      </c>
      <c r="G87" s="77">
        <f t="shared" si="8"/>
        <v>6.4174555234227499</v>
      </c>
      <c r="H87" s="78">
        <f t="shared" si="9"/>
        <v>37000</v>
      </c>
      <c r="I87" s="78">
        <f t="shared" si="10"/>
        <v>55000</v>
      </c>
      <c r="T87" s="79"/>
      <c r="U87" s="79"/>
      <c r="V87" s="79"/>
      <c r="W87" s="79"/>
      <c r="X87" s="79"/>
    </row>
    <row r="88" spans="1:25" x14ac:dyDescent="0.25">
      <c r="A88" s="112">
        <f t="shared" si="6"/>
        <v>47000</v>
      </c>
      <c r="B88" s="66"/>
      <c r="C88" s="80"/>
      <c r="D88" s="74"/>
      <c r="E88" s="75">
        <f t="shared" si="7"/>
        <v>22273.887830699801</v>
      </c>
      <c r="F88" s="76">
        <f t="shared" si="5"/>
        <v>145.5229769677446</v>
      </c>
      <c r="G88" s="77">
        <f t="shared" si="8"/>
        <v>6.0749400169935495</v>
      </c>
      <c r="H88" s="78">
        <f t="shared" si="9"/>
        <v>38000</v>
      </c>
      <c r="I88" s="78">
        <f t="shared" si="10"/>
        <v>56000</v>
      </c>
      <c r="T88" s="79"/>
      <c r="U88" s="79"/>
      <c r="V88" s="79"/>
      <c r="W88" s="79"/>
      <c r="X88" s="79"/>
    </row>
    <row r="89" spans="1:25" x14ac:dyDescent="0.25">
      <c r="A89" s="112">
        <f t="shared" si="6"/>
        <v>48000</v>
      </c>
      <c r="B89" s="66"/>
      <c r="C89" s="80"/>
      <c r="D89" s="74"/>
      <c r="E89" s="75">
        <f t="shared" si="7"/>
        <v>21938.948508457197</v>
      </c>
      <c r="F89" s="76">
        <f t="shared" si="5"/>
        <v>142.80872922076964</v>
      </c>
      <c r="G89" s="77">
        <f t="shared" si="8"/>
        <v>5.7418962849475124</v>
      </c>
      <c r="H89" s="78">
        <f t="shared" si="9"/>
        <v>39000</v>
      </c>
      <c r="I89" s="78">
        <f t="shared" si="10"/>
        <v>57000</v>
      </c>
      <c r="T89" s="79"/>
      <c r="U89" s="79"/>
      <c r="V89" s="79"/>
      <c r="W89" s="79"/>
      <c r="X89" s="79"/>
    </row>
    <row r="90" spans="1:25" x14ac:dyDescent="0.25">
      <c r="A90" s="112">
        <f t="shared" si="6"/>
        <v>49000</v>
      </c>
      <c r="B90" s="66"/>
      <c r="C90" s="80"/>
      <c r="D90" s="74"/>
      <c r="E90" s="75">
        <f t="shared" si="7"/>
        <v>21609.045772123482</v>
      </c>
      <c r="F90" s="76">
        <f t="shared" si="5"/>
        <v>140.05304337568253</v>
      </c>
      <c r="G90" s="77">
        <f t="shared" si="8"/>
        <v>5.4185455144604058</v>
      </c>
      <c r="H90" s="78">
        <f t="shared" si="9"/>
        <v>40000</v>
      </c>
      <c r="I90" s="78">
        <f t="shared" si="10"/>
        <v>58000</v>
      </c>
      <c r="T90" s="79"/>
      <c r="U90" s="79"/>
      <c r="V90" s="79"/>
      <c r="W90" s="79"/>
      <c r="X90" s="79"/>
    </row>
    <row r="91" spans="1:25" x14ac:dyDescent="0.25">
      <c r="A91" s="112">
        <f t="shared" si="6"/>
        <v>50000</v>
      </c>
      <c r="B91" s="66"/>
      <c r="C91" s="80"/>
      <c r="D91" s="74"/>
      <c r="E91" s="75">
        <f t="shared" si="7"/>
        <v>21284.103885002689</v>
      </c>
      <c r="F91" s="76">
        <f t="shared" si="5"/>
        <v>137.25528680195904</v>
      </c>
      <c r="G91" s="77">
        <f t="shared" si="8"/>
        <v>5.1050996567872664</v>
      </c>
      <c r="H91" s="78">
        <f t="shared" si="9"/>
        <v>41000</v>
      </c>
      <c r="I91" s="78">
        <f t="shared" si="10"/>
        <v>59000</v>
      </c>
      <c r="T91" s="79"/>
      <c r="U91" s="79"/>
      <c r="V91" s="79"/>
      <c r="W91" s="79"/>
      <c r="X91" s="79"/>
    </row>
    <row r="92" spans="1:25" x14ac:dyDescent="0.25">
      <c r="A92" s="112">
        <f t="shared" si="6"/>
        <v>51000</v>
      </c>
      <c r="B92" s="66"/>
      <c r="C92" s="80"/>
      <c r="D92" s="74"/>
      <c r="E92" s="75">
        <f t="shared" si="7"/>
        <v>20964.048249274907</v>
      </c>
      <c r="F92" s="76">
        <f t="shared" si="5"/>
        <v>134.4148172107798</v>
      </c>
      <c r="G92" s="77">
        <f t="shared" si="8"/>
        <v>4.8017603933021995</v>
      </c>
      <c r="H92" s="78">
        <f t="shared" si="9"/>
        <v>42000</v>
      </c>
      <c r="I92" s="78">
        <f t="shared" si="10"/>
        <v>60000</v>
      </c>
      <c r="T92" s="79"/>
      <c r="U92" s="79"/>
      <c r="V92" s="79"/>
      <c r="W92" s="79"/>
      <c r="X92" s="79"/>
    </row>
    <row r="93" spans="1:25" x14ac:dyDescent="0.25">
      <c r="A93" s="112">
        <f t="shared" si="6"/>
        <v>52000</v>
      </c>
      <c r="B93" s="66"/>
      <c r="C93" s="80"/>
      <c r="D93" s="74"/>
      <c r="E93" s="75">
        <f t="shared" si="7"/>
        <v>20648.805388870645</v>
      </c>
      <c r="F93" s="76">
        <f t="shared" si="5"/>
        <v>131.53098250757833</v>
      </c>
      <c r="G93" s="77">
        <f t="shared" si="8"/>
        <v>4.5087180507489766</v>
      </c>
      <c r="H93" s="78">
        <f t="shared" si="9"/>
        <v>43000</v>
      </c>
      <c r="I93" s="78">
        <f t="shared" si="10"/>
        <v>61000</v>
      </c>
      <c r="T93" s="79"/>
      <c r="U93" s="79"/>
      <c r="V93" s="79"/>
      <c r="W93" s="79"/>
      <c r="X93" s="79"/>
    </row>
    <row r="94" spans="1:25" x14ac:dyDescent="0.25">
      <c r="A94" s="112">
        <f t="shared" si="6"/>
        <v>53000</v>
      </c>
      <c r="B94" s="66"/>
      <c r="C94" s="80"/>
      <c r="D94" s="74"/>
      <c r="E94" s="75">
        <f t="shared" si="7"/>
        <v>20338.302932602754</v>
      </c>
      <c r="F94" s="76">
        <f t="shared" si="5"/>
        <v>128.60312064233764</v>
      </c>
      <c r="G94" s="77">
        <f t="shared" si="8"/>
        <v>4.2261504650082387</v>
      </c>
      <c r="H94" s="78">
        <f t="shared" si="9"/>
        <v>44000</v>
      </c>
      <c r="I94" s="78">
        <f t="shared" si="10"/>
        <v>62000</v>
      </c>
      <c r="T94" s="79"/>
      <c r="U94" s="79"/>
      <c r="V94" s="79"/>
      <c r="W94" s="79"/>
      <c r="X94" s="79"/>
    </row>
    <row r="95" spans="1:25" x14ac:dyDescent="0.25">
      <c r="A95" s="112">
        <f t="shared" si="6"/>
        <v>54000</v>
      </c>
      <c r="B95" s="66"/>
      <c r="C95" s="80"/>
      <c r="D95" s="74"/>
      <c r="E95" s="75">
        <f t="shared" si="7"/>
        <v>20032.469597551939</v>
      </c>
      <c r="F95" s="76">
        <f t="shared" si="5"/>
        <v>125.63055945760199</v>
      </c>
      <c r="G95" s="77">
        <f t="shared" si="8"/>
        <v>3.9542217929016057</v>
      </c>
      <c r="H95" s="78">
        <f t="shared" si="9"/>
        <v>45000</v>
      </c>
      <c r="I95" s="78">
        <f t="shared" si="10"/>
        <v>63000</v>
      </c>
      <c r="T95" s="79"/>
      <c r="U95" s="79"/>
      <c r="V95" s="79"/>
      <c r="W95" s="79"/>
      <c r="X95" s="79"/>
    </row>
    <row r="96" spans="1:25" x14ac:dyDescent="0.25">
      <c r="A96" s="112">
        <f t="shared" si="6"/>
        <v>55000</v>
      </c>
      <c r="B96" s="66"/>
      <c r="C96" s="80"/>
      <c r="D96" s="74"/>
      <c r="E96" s="75">
        <f t="shared" ref="E96:E127" si="11">IF(A96&lt;=$C$21,$C$17*EXP(-A96/$C$19),$C$18*EXP(-(A96-$C$21)/$C$20))</f>
        <v>19731.235172702145</v>
      </c>
      <c r="F96" s="76">
        <f t="shared" si="5"/>
        <v>122.61261653416744</v>
      </c>
      <c r="G96" s="77">
        <f t="shared" ref="G96:G127" si="12">IF(A96&lt;=$C$21,($C$5-$C$8)*(F96/$C$12)^(1/$C$11)+$C$8, ($C$28-$C$8)*(F96/$C$29)^(1/$C$11)+$C$8)</f>
        <v>3.6930812718105597</v>
      </c>
      <c r="H96" s="78">
        <f t="shared" ref="H96:H127" si="13">A96-$C$6/2</f>
        <v>46000</v>
      </c>
      <c r="I96" s="78">
        <f t="shared" ref="I96:I127" si="14">A96+$C$6/2</f>
        <v>64000</v>
      </c>
      <c r="T96" s="79"/>
      <c r="U96" s="79"/>
      <c r="V96" s="79"/>
      <c r="W96" s="79"/>
      <c r="X96" s="79"/>
    </row>
    <row r="97" spans="1:24" x14ac:dyDescent="0.25">
      <c r="A97" s="112">
        <f t="shared" si="6"/>
        <v>56000</v>
      </c>
      <c r="B97" s="66"/>
      <c r="C97" s="80"/>
      <c r="D97" s="74"/>
      <c r="E97" s="75">
        <f t="shared" si="11"/>
        <v>19434.530502822039</v>
      </c>
      <c r="F97" s="76">
        <f t="shared" ref="F97:F160" si="15">IF(A97&lt;=$C$21,IF($C$12*(1-$C$25*(EXP(A97/$C$19)-1))&gt;0,$C$12*(1-$C$25*(EXP(A97/$C$19)-1)),0),IF($C$29*(1-$C$27*(EXP((A97-$C$21)/$C$20)-1))&gt;0,$C$29*(1-$C$27*(EXP((A97-$C$21)/$C$20)-1)),0))</f>
        <v>119.54859903441702</v>
      </c>
      <c r="G97" s="77">
        <f t="shared" si="12"/>
        <v>3.4428619271968688</v>
      </c>
      <c r="H97" s="78">
        <f t="shared" si="13"/>
        <v>47000</v>
      </c>
      <c r="I97" s="78">
        <f t="shared" si="14"/>
        <v>65000</v>
      </c>
      <c r="T97" s="79"/>
      <c r="U97" s="79"/>
      <c r="V97" s="79"/>
      <c r="W97" s="79"/>
      <c r="X97" s="79"/>
    </row>
    <row r="98" spans="1:24" x14ac:dyDescent="0.25">
      <c r="A98" s="112">
        <f t="shared" si="6"/>
        <v>57000</v>
      </c>
      <c r="B98" s="66"/>
      <c r="C98" s="80"/>
      <c r="D98" s="74"/>
      <c r="E98" s="75">
        <f t="shared" si="11"/>
        <v>19142.287472588825</v>
      </c>
      <c r="F98" s="76">
        <f t="shared" si="15"/>
        <v>116.43780354326425</v>
      </c>
      <c r="G98" s="77">
        <f t="shared" si="12"/>
        <v>3.2036792284792148</v>
      </c>
      <c r="H98" s="78">
        <f t="shared" si="13"/>
        <v>48000</v>
      </c>
      <c r="I98" s="78">
        <f t="shared" si="14"/>
        <v>66000</v>
      </c>
      <c r="T98" s="79"/>
      <c r="U98" s="79"/>
      <c r="V98" s="79"/>
      <c r="W98" s="79"/>
      <c r="X98" s="79"/>
    </row>
    <row r="99" spans="1:24" x14ac:dyDescent="0.25">
      <c r="A99" s="112">
        <f t="shared" si="6"/>
        <v>58000</v>
      </c>
      <c r="B99" s="66"/>
      <c r="C99" s="80"/>
      <c r="D99" s="74"/>
      <c r="E99" s="75">
        <f t="shared" si="11"/>
        <v>18854.438990950825</v>
      </c>
      <c r="F99" s="76">
        <f t="shared" si="15"/>
        <v>113.27951590666797</v>
      </c>
      <c r="G99" s="77">
        <f t="shared" si="12"/>
        <v>2.9756296941586005</v>
      </c>
      <c r="H99" s="78">
        <f t="shared" si="13"/>
        <v>49000</v>
      </c>
      <c r="I99" s="78">
        <f t="shared" si="14"/>
        <v>67000</v>
      </c>
      <c r="T99" s="79"/>
      <c r="U99" s="79"/>
      <c r="V99" s="79"/>
      <c r="W99" s="79"/>
      <c r="X99" s="79"/>
    </row>
    <row r="100" spans="1:24" x14ac:dyDescent="0.25">
      <c r="A100" s="112">
        <f t="shared" si="6"/>
        <v>59000</v>
      </c>
      <c r="B100" s="66"/>
      <c r="C100" s="80"/>
      <c r="D100" s="74"/>
      <c r="E100" s="75">
        <f t="shared" si="11"/>
        <v>18570.918975725213</v>
      </c>
      <c r="F100" s="76">
        <f t="shared" si="15"/>
        <v>110.07301106768195</v>
      </c>
      <c r="G100" s="77">
        <f t="shared" si="12"/>
        <v>2.7587894476051988</v>
      </c>
      <c r="H100" s="78">
        <f t="shared" si="13"/>
        <v>50000</v>
      </c>
      <c r="I100" s="78">
        <f t="shared" si="14"/>
        <v>68000</v>
      </c>
      <c r="T100" s="79"/>
      <c r="U100" s="79"/>
      <c r="V100" s="79"/>
      <c r="W100" s="79"/>
      <c r="X100" s="79"/>
    </row>
    <row r="101" spans="1:24" x14ac:dyDescent="0.25">
      <c r="A101" s="112">
        <f t="shared" si="6"/>
        <v>60000</v>
      </c>
      <c r="B101" s="66"/>
      <c r="C101" s="80"/>
      <c r="D101" s="74"/>
      <c r="E101" s="75">
        <f t="shared" si="11"/>
        <v>18291.662338427315</v>
      </c>
      <c r="F101" s="76">
        <f t="shared" si="15"/>
        <v>106.81755290000183</v>
      </c>
      <c r="G101" s="77">
        <f t="shared" si="12"/>
        <v>2.5532127255363335</v>
      </c>
      <c r="H101" s="78">
        <f t="shared" si="13"/>
        <v>51000</v>
      </c>
      <c r="I101" s="78">
        <f t="shared" si="14"/>
        <v>69000</v>
      </c>
      <c r="T101" s="79"/>
      <c r="U101" s="79"/>
      <c r="V101" s="79"/>
      <c r="W101" s="79"/>
      <c r="X101" s="79"/>
    </row>
    <row r="102" spans="1:24" x14ac:dyDescent="0.25">
      <c r="A102" s="112">
        <f t="shared" si="6"/>
        <v>61000</v>
      </c>
      <c r="B102" s="66"/>
      <c r="C102" s="80"/>
      <c r="D102" s="74"/>
      <c r="E102" s="75">
        <f t="shared" si="11"/>
        <v>18016.604969328098</v>
      </c>
      <c r="F102" s="76">
        <f t="shared" si="15"/>
        <v>103.51239403897031</v>
      </c>
      <c r="G102" s="77">
        <f t="shared" si="12"/>
        <v>2.3589303419474268</v>
      </c>
      <c r="H102" s="78">
        <f t="shared" si="13"/>
        <v>52000</v>
      </c>
      <c r="I102" s="78">
        <f t="shared" si="14"/>
        <v>70000</v>
      </c>
      <c r="T102" s="79"/>
      <c r="U102" s="79"/>
      <c r="V102" s="79"/>
      <c r="W102" s="79"/>
      <c r="X102" s="79"/>
    </row>
    <row r="103" spans="1:24" x14ac:dyDescent="0.25">
      <c r="A103" s="112">
        <f t="shared" si="6"/>
        <v>62000</v>
      </c>
      <c r="B103" s="66"/>
      <c r="C103" s="80"/>
      <c r="D103" s="74"/>
      <c r="E103" s="75">
        <f t="shared" si="11"/>
        <v>17745.683722736278</v>
      </c>
      <c r="F103" s="76">
        <f t="shared" si="15"/>
        <v>100.15677571000249</v>
      </c>
      <c r="G103" s="77">
        <f t="shared" si="12"/>
        <v>2.1759481111270329</v>
      </c>
      <c r="H103" s="78">
        <f t="shared" si="13"/>
        <v>53000</v>
      </c>
      <c r="I103" s="78">
        <f t="shared" si="14"/>
        <v>71000</v>
      </c>
      <c r="T103" s="79"/>
      <c r="U103" s="79"/>
      <c r="V103" s="79"/>
      <c r="W103" s="79"/>
      <c r="X103" s="79"/>
    </row>
    <row r="104" spans="1:24" x14ac:dyDescent="0.25">
      <c r="A104" s="112">
        <f t="shared" si="6"/>
        <v>63000</v>
      </c>
      <c r="B104" s="66"/>
      <c r="C104" s="80"/>
      <c r="D104" s="74"/>
      <c r="E104" s="75">
        <f t="shared" si="11"/>
        <v>17478.836402501831</v>
      </c>
      <c r="F104" s="76">
        <f t="shared" si="15"/>
        <v>96.749927554392045</v>
      </c>
      <c r="G104" s="77">
        <f t="shared" si="12"/>
        <v>2.0042452344205537</v>
      </c>
      <c r="H104" s="78">
        <f t="shared" si="13"/>
        <v>54000</v>
      </c>
      <c r="I104" s="78">
        <f t="shared" si="14"/>
        <v>72000</v>
      </c>
      <c r="T104" s="79"/>
      <c r="U104" s="79"/>
      <c r="V104" s="79"/>
      <c r="W104" s="79"/>
      <c r="X104" s="79"/>
    </row>
    <row r="105" spans="1:24" x14ac:dyDescent="0.25">
      <c r="A105" s="112">
        <f t="shared" si="6"/>
        <v>64000</v>
      </c>
      <c r="B105" s="66"/>
      <c r="C105" s="80"/>
      <c r="D105" s="74"/>
      <c r="E105" s="75">
        <f t="shared" si="11"/>
        <v>17216.001747737413</v>
      </c>
      <c r="F105" s="76">
        <f t="shared" si="15"/>
        <v>93.291067452457796</v>
      </c>
      <c r="G105" s="77">
        <f t="shared" si="12"/>
        <v>1.8437726566382793</v>
      </c>
      <c r="H105" s="78">
        <f t="shared" si="13"/>
        <v>55000</v>
      </c>
      <c r="I105" s="78">
        <f t="shared" si="14"/>
        <v>73000</v>
      </c>
      <c r="T105" s="79"/>
      <c r="U105" s="79"/>
      <c r="V105" s="79"/>
      <c r="W105" s="79"/>
      <c r="X105" s="79"/>
    </row>
    <row r="106" spans="1:24" x14ac:dyDescent="0.25">
      <c r="A106" s="112">
        <f t="shared" si="6"/>
        <v>65000</v>
      </c>
      <c r="B106" s="66"/>
      <c r="C106" s="80"/>
      <c r="D106" s="74"/>
      <c r="E106" s="75">
        <f t="shared" si="11"/>
        <v>16957.119418754548</v>
      </c>
      <c r="F106" s="76">
        <f t="shared" si="15"/>
        <v>89.779401343990116</v>
      </c>
      <c r="G106" s="77">
        <f t="shared" si="12"/>
        <v>1.6944513994742691</v>
      </c>
      <c r="H106" s="78">
        <f t="shared" si="13"/>
        <v>56000</v>
      </c>
      <c r="I106" s="78">
        <f t="shared" si="14"/>
        <v>74000</v>
      </c>
      <c r="T106" s="79"/>
      <c r="U106" s="79"/>
      <c r="V106" s="79"/>
      <c r="W106" s="79"/>
      <c r="X106" s="79"/>
    </row>
    <row r="107" spans="1:24" x14ac:dyDescent="0.25">
      <c r="A107" s="112">
        <f t="shared" si="6"/>
        <v>66000</v>
      </c>
      <c r="B107" s="66"/>
      <c r="C107" s="80"/>
      <c r="D107" s="74"/>
      <c r="E107" s="75">
        <f t="shared" si="11"/>
        <v>16702.129983211264</v>
      </c>
      <c r="F107" s="76">
        <f t="shared" si="15"/>
        <v>86.214123045956484</v>
      </c>
      <c r="G107" s="77">
        <f t="shared" si="12"/>
        <v>1.5561708810658645</v>
      </c>
      <c r="H107" s="78">
        <f t="shared" si="13"/>
        <v>57000</v>
      </c>
      <c r="I107" s="78">
        <f t="shared" si="14"/>
        <v>75000</v>
      </c>
      <c r="T107" s="79"/>
      <c r="U107" s="79"/>
      <c r="V107" s="79"/>
      <c r="W107" s="79"/>
      <c r="X107" s="79"/>
    </row>
    <row r="108" spans="1:24" x14ac:dyDescent="0.25">
      <c r="A108" s="112">
        <f t="shared" ref="A108:A167" si="16">A107+$C$4</f>
        <v>67000</v>
      </c>
      <c r="B108" s="66"/>
      <c r="C108" s="80"/>
      <c r="D108" s="74"/>
      <c r="E108" s="75">
        <f t="shared" si="11"/>
        <v>16450.974902468053</v>
      </c>
      <c r="F108" s="76">
        <f t="shared" si="15"/>
        <v>82.59441406742377</v>
      </c>
      <c r="G108" s="77">
        <f t="shared" si="12"/>
        <v>1.4287872329469398</v>
      </c>
      <c r="H108" s="78">
        <f t="shared" si="13"/>
        <v>58000</v>
      </c>
      <c r="I108" s="78">
        <f t="shared" si="14"/>
        <v>76000</v>
      </c>
      <c r="T108" s="79"/>
      <c r="U108" s="79"/>
      <c r="V108" s="79"/>
      <c r="W108" s="79"/>
      <c r="X108" s="79"/>
    </row>
    <row r="109" spans="1:24" x14ac:dyDescent="0.25">
      <c r="A109" s="112">
        <f t="shared" si="16"/>
        <v>68000</v>
      </c>
      <c r="B109" s="66"/>
      <c r="C109" s="80"/>
      <c r="D109" s="74"/>
      <c r="E109" s="75">
        <f t="shared" si="11"/>
        <v>16203.596518148981</v>
      </c>
      <c r="F109" s="76">
        <f t="shared" si="15"/>
        <v>78.919443421654947</v>
      </c>
      <c r="G109" s="77">
        <f t="shared" si="12"/>
        <v>1.3121216282183084</v>
      </c>
      <c r="H109" s="78">
        <f t="shared" si="13"/>
        <v>59000</v>
      </c>
      <c r="I109" s="78">
        <f t="shared" si="14"/>
        <v>77000</v>
      </c>
      <c r="T109" s="79"/>
      <c r="U109" s="79"/>
      <c r="V109" s="79"/>
      <c r="W109" s="79"/>
      <c r="X109" s="79"/>
    </row>
    <row r="110" spans="1:24" x14ac:dyDescent="0.25">
      <c r="A110" s="112">
        <f t="shared" si="16"/>
        <v>69000</v>
      </c>
      <c r="B110" s="66"/>
      <c r="C110" s="80"/>
      <c r="D110" s="74"/>
      <c r="E110" s="75">
        <f t="shared" si="11"/>
        <v>15959.938038904902</v>
      </c>
      <c r="F110" s="76">
        <f t="shared" si="15"/>
        <v>75.188367435337028</v>
      </c>
      <c r="G110" s="77">
        <f t="shared" si="12"/>
        <v>1.2059586378897329</v>
      </c>
      <c r="H110" s="78">
        <f t="shared" si="13"/>
        <v>60000</v>
      </c>
      <c r="I110" s="78">
        <f t="shared" si="14"/>
        <v>78000</v>
      </c>
      <c r="T110" s="79"/>
      <c r="U110" s="79"/>
      <c r="V110" s="79"/>
      <c r="W110" s="79"/>
      <c r="X110" s="79"/>
    </row>
    <row r="111" spans="1:24" x14ac:dyDescent="0.25">
      <c r="A111" s="112">
        <f t="shared" si="16"/>
        <v>70000</v>
      </c>
      <c r="B111" s="66"/>
      <c r="C111" s="80"/>
      <c r="D111" s="74"/>
      <c r="E111" s="75">
        <f t="shared" si="11"/>
        <v>15719.943527375714</v>
      </c>
      <c r="F111" s="76">
        <f t="shared" si="15"/>
        <v>71.400329554896857</v>
      </c>
      <c r="G111" s="77">
        <f t="shared" si="12"/>
        <v>1.1100446361901506</v>
      </c>
      <c r="H111" s="78">
        <f t="shared" si="13"/>
        <v>61000</v>
      </c>
      <c r="I111" s="78">
        <f t="shared" si="14"/>
        <v>79000</v>
      </c>
      <c r="T111" s="79"/>
      <c r="U111" s="79"/>
      <c r="V111" s="79"/>
      <c r="W111" s="79"/>
      <c r="X111" s="79"/>
    </row>
    <row r="112" spans="1:24" x14ac:dyDescent="0.25">
      <c r="A112" s="112">
        <f t="shared" si="16"/>
        <v>71000</v>
      </c>
      <c r="B112" s="66"/>
      <c r="C112" s="80"/>
      <c r="D112" s="74"/>
      <c r="E112" s="75">
        <f t="shared" si="11"/>
        <v>15483.557887348639</v>
      </c>
      <c r="F112" s="76">
        <f t="shared" si="15"/>
        <v>67.554460149859452</v>
      </c>
      <c r="G112" s="77">
        <f t="shared" si="12"/>
        <v>1.0240862803984632</v>
      </c>
      <c r="H112" s="78">
        <f t="shared" si="13"/>
        <v>62000</v>
      </c>
      <c r="I112" s="78">
        <f t="shared" si="14"/>
        <v>80000</v>
      </c>
      <c r="T112" s="79"/>
      <c r="U112" s="79"/>
      <c r="V112" s="79"/>
      <c r="W112" s="79"/>
      <c r="X112" s="79"/>
    </row>
    <row r="113" spans="1:24" x14ac:dyDescent="0.25">
      <c r="A113" s="112">
        <f t="shared" si="16"/>
        <v>72000</v>
      </c>
      <c r="B113" s="66"/>
      <c r="C113" s="80"/>
      <c r="D113" s="74"/>
      <c r="E113" s="75">
        <f t="shared" si="11"/>
        <v>15250.726851109655</v>
      </c>
      <c r="F113" s="76">
        <f t="shared" si="15"/>
        <v>63.649876313204686</v>
      </c>
      <c r="G113" s="77">
        <f t="shared" si="12"/>
        <v>0.94774909669336094</v>
      </c>
      <c r="H113" s="78">
        <f t="shared" si="13"/>
        <v>63000</v>
      </c>
      <c r="I113" s="78">
        <f t="shared" si="14"/>
        <v>81000</v>
      </c>
      <c r="J113" s="79"/>
      <c r="K113" s="79"/>
      <c r="L113" s="79"/>
      <c r="M113" s="79"/>
      <c r="N113" s="81"/>
      <c r="O113" s="81"/>
      <c r="P113" s="81"/>
      <c r="Q113" s="81"/>
      <c r="R113" s="79"/>
      <c r="S113" s="81"/>
      <c r="T113" s="79"/>
      <c r="U113" s="79"/>
      <c r="V113" s="79"/>
      <c r="W113" s="79"/>
      <c r="X113" s="79"/>
    </row>
    <row r="114" spans="1:24" x14ac:dyDescent="0.25">
      <c r="A114" s="112">
        <f t="shared" si="16"/>
        <v>73000</v>
      </c>
      <c r="B114" s="66"/>
      <c r="C114" s="80"/>
      <c r="D114" s="74"/>
      <c r="E114" s="75">
        <f t="shared" si="11"/>
        <v>15021.396966985099</v>
      </c>
      <c r="F114" s="76">
        <f t="shared" si="15"/>
        <v>59.685681658675755</v>
      </c>
      <c r="G114" s="77">
        <f t="shared" si="12"/>
        <v>0.88065621104265746</v>
      </c>
      <c r="H114" s="78">
        <f t="shared" si="13"/>
        <v>64000</v>
      </c>
      <c r="I114" s="78">
        <f t="shared" si="14"/>
        <v>82000</v>
      </c>
      <c r="J114" s="79"/>
      <c r="K114" s="79"/>
      <c r="L114" s="79"/>
      <c r="M114" s="79"/>
      <c r="N114" s="81"/>
      <c r="O114" s="81"/>
      <c r="P114" s="81"/>
      <c r="Q114" s="81"/>
      <c r="R114" s="79"/>
      <c r="S114" s="81"/>
      <c r="T114" s="79"/>
      <c r="U114" s="79"/>
      <c r="V114" s="79"/>
      <c r="W114" s="79"/>
      <c r="X114" s="79"/>
    </row>
    <row r="115" spans="1:24" x14ac:dyDescent="0.25">
      <c r="A115" s="112">
        <f t="shared" si="16"/>
        <v>74000</v>
      </c>
      <c r="B115" s="66"/>
      <c r="C115" s="80"/>
      <c r="D115" s="74"/>
      <c r="E115" s="75">
        <f t="shared" si="11"/>
        <v>14795.515587070606</v>
      </c>
      <c r="F115" s="76">
        <f t="shared" si="15"/>
        <v>55.660966114993229</v>
      </c>
      <c r="G115" s="77">
        <f t="shared" si="12"/>
        <v>0.82238727379944809</v>
      </c>
      <c r="H115" s="78">
        <f t="shared" si="13"/>
        <v>65000</v>
      </c>
      <c r="I115" s="78">
        <f t="shared" si="14"/>
        <v>83000</v>
      </c>
      <c r="J115" s="79"/>
      <c r="K115" s="79"/>
      <c r="L115" s="79"/>
      <c r="M115" s="79"/>
      <c r="N115" s="81"/>
      <c r="O115" s="81"/>
      <c r="P115" s="81"/>
      <c r="Q115" s="81"/>
      <c r="R115" s="79"/>
      <c r="S115" s="81"/>
      <c r="T115" s="79"/>
      <c r="U115" s="79"/>
      <c r="V115" s="79"/>
      <c r="W115" s="79"/>
      <c r="X115" s="79"/>
    </row>
    <row r="116" spans="1:24" x14ac:dyDescent="0.25">
      <c r="A116" s="112">
        <f t="shared" si="16"/>
        <v>75000</v>
      </c>
      <c r="B116" s="66"/>
      <c r="C116" s="80"/>
      <c r="D116" s="74"/>
      <c r="E116" s="75">
        <f t="shared" si="11"/>
        <v>14573.030855144594</v>
      </c>
      <c r="F116" s="76">
        <f t="shared" si="15"/>
        <v>51.574805716927649</v>
      </c>
      <c r="G116" s="77">
        <f t="shared" si="12"/>
        <v>0.77247763924354795</v>
      </c>
      <c r="H116" s="78">
        <f t="shared" si="13"/>
        <v>66000</v>
      </c>
      <c r="I116" s="78">
        <f t="shared" si="14"/>
        <v>84000</v>
      </c>
      <c r="J116" s="79"/>
      <c r="K116" s="79"/>
      <c r="L116" s="79"/>
      <c r="M116" s="79"/>
      <c r="N116" s="81"/>
      <c r="O116" s="81"/>
      <c r="P116" s="81"/>
      <c r="Q116" s="81"/>
      <c r="R116" s="79"/>
      <c r="S116" s="81"/>
      <c r="T116" s="79"/>
      <c r="U116" s="79"/>
      <c r="V116" s="79"/>
      <c r="W116" s="79"/>
      <c r="X116" s="79"/>
    </row>
    <row r="117" spans="1:24" x14ac:dyDescent="0.25">
      <c r="A117" s="112">
        <f t="shared" si="16"/>
        <v>76000</v>
      </c>
      <c r="B117" s="66"/>
      <c r="C117" s="80"/>
      <c r="D117" s="74"/>
      <c r="E117" s="75">
        <f t="shared" si="11"/>
        <v>14353.891694763477</v>
      </c>
      <c r="F117" s="76">
        <f t="shared" si="15"/>
        <v>47.426262393181943</v>
      </c>
      <c r="G117" s="77">
        <f t="shared" si="12"/>
        <v>0.73041787799897917</v>
      </c>
      <c r="H117" s="78">
        <f t="shared" si="13"/>
        <v>67000</v>
      </c>
      <c r="I117" s="78">
        <f t="shared" si="14"/>
        <v>85000</v>
      </c>
      <c r="J117" s="79"/>
      <c r="K117" s="79"/>
      <c r="L117" s="79"/>
      <c r="M117" s="79"/>
      <c r="N117" s="81"/>
      <c r="O117" s="81"/>
      <c r="P117" s="81"/>
      <c r="Q117" s="81"/>
      <c r="R117" s="79"/>
      <c r="S117" s="81"/>
      <c r="T117" s="79"/>
      <c r="U117" s="79"/>
      <c r="V117" s="79"/>
      <c r="W117" s="79"/>
      <c r="X117" s="79"/>
    </row>
    <row r="118" spans="1:24" x14ac:dyDescent="0.25">
      <c r="A118" s="112">
        <f t="shared" si="16"/>
        <v>77000</v>
      </c>
      <c r="B118" s="66"/>
      <c r="C118" s="80"/>
      <c r="D118" s="74"/>
      <c r="E118" s="75">
        <f t="shared" si="11"/>
        <v>14138.047797535914</v>
      </c>
      <c r="F118" s="76">
        <f t="shared" si="15"/>
        <v>43.214383751036038</v>
      </c>
      <c r="G118" s="77">
        <f t="shared" si="12"/>
        <v>0.69565372291885597</v>
      </c>
      <c r="H118" s="78">
        <f t="shared" si="13"/>
        <v>68000</v>
      </c>
      <c r="I118" s="78">
        <f t="shared" si="14"/>
        <v>86000</v>
      </c>
      <c r="J118" s="79"/>
      <c r="K118" s="79"/>
      <c r="L118" s="79"/>
      <c r="M118" s="79"/>
      <c r="N118" s="81"/>
      <c r="O118" s="81"/>
      <c r="P118" s="81"/>
      <c r="Q118" s="81"/>
      <c r="R118" s="79"/>
      <c r="S118" s="81"/>
      <c r="T118" s="79"/>
      <c r="U118" s="79"/>
      <c r="V118" s="79"/>
      <c r="W118" s="79"/>
      <c r="X118" s="79"/>
    </row>
    <row r="119" spans="1:24" x14ac:dyDescent="0.25">
      <c r="A119" s="112">
        <f t="shared" si="16"/>
        <v>78000</v>
      </c>
      <c r="B119" s="66"/>
      <c r="C119" s="80"/>
      <c r="D119" s="74"/>
      <c r="E119" s="75">
        <f t="shared" si="11"/>
        <v>13925.449611573358</v>
      </c>
      <c r="F119" s="76">
        <f t="shared" si="15"/>
        <v>38.93820285770316</v>
      </c>
      <c r="G119" s="77">
        <f t="shared" si="12"/>
        <v>0.66758658061163922</v>
      </c>
      <c r="H119" s="78">
        <f t="shared" si="13"/>
        <v>69000</v>
      </c>
      <c r="I119" s="78">
        <f t="shared" si="14"/>
        <v>87000</v>
      </c>
      <c r="J119" s="79"/>
      <c r="K119" s="79"/>
      <c r="L119" s="79"/>
      <c r="M119" s="79"/>
      <c r="N119" s="81"/>
      <c r="O119" s="81"/>
      <c r="P119" s="81"/>
      <c r="Q119" s="81"/>
      <c r="R119" s="79"/>
      <c r="S119" s="81"/>
      <c r="T119" s="79"/>
      <c r="U119" s="79"/>
      <c r="V119" s="79"/>
      <c r="W119" s="79"/>
      <c r="X119" s="79"/>
    </row>
    <row r="120" spans="1:24" x14ac:dyDescent="0.25">
      <c r="A120" s="112">
        <f t="shared" si="16"/>
        <v>79000</v>
      </c>
      <c r="B120" s="66"/>
      <c r="C120" s="80"/>
      <c r="D120" s="74"/>
      <c r="E120" s="75">
        <f t="shared" si="11"/>
        <v>13716.048330114298</v>
      </c>
      <c r="F120" s="76">
        <f t="shared" si="15"/>
        <v>34.596738018348574</v>
      </c>
      <c r="G120" s="77">
        <f t="shared" si="12"/>
        <v>0.64557478621165343</v>
      </c>
      <c r="H120" s="78">
        <f t="shared" si="13"/>
        <v>70000</v>
      </c>
      <c r="I120" s="78">
        <f t="shared" si="14"/>
        <v>88000</v>
      </c>
      <c r="J120" s="79"/>
      <c r="K120" s="79"/>
      <c r="L120" s="79"/>
      <c r="M120" s="79"/>
      <c r="N120" s="81"/>
      <c r="O120" s="81"/>
      <c r="P120" s="81"/>
      <c r="Q120" s="81"/>
      <c r="R120" s="79"/>
      <c r="S120" s="81"/>
      <c r="T120" s="79"/>
      <c r="U120" s="79"/>
      <c r="V120" s="79"/>
      <c r="W120" s="79"/>
      <c r="X120" s="79"/>
    </row>
    <row r="121" spans="1:24" x14ac:dyDescent="0.25">
      <c r="A121" s="112">
        <f t="shared" si="16"/>
        <v>80000</v>
      </c>
      <c r="B121" s="66"/>
      <c r="C121" s="80"/>
      <c r="D121" s="74"/>
      <c r="E121" s="75">
        <f t="shared" si="11"/>
        <v>13509.795880319549</v>
      </c>
      <c r="F121" s="76">
        <f t="shared" si="15"/>
        <v>30.188992550718964</v>
      </c>
      <c r="G121" s="77">
        <f t="shared" si="12"/>
        <v>0.62893584689702364</v>
      </c>
      <c r="H121" s="78">
        <f t="shared" si="13"/>
        <v>71000</v>
      </c>
      <c r="I121" s="78">
        <f t="shared" si="14"/>
        <v>89000</v>
      </c>
      <c r="J121" s="79"/>
      <c r="K121" s="79"/>
      <c r="L121" s="79"/>
      <c r="M121" s="79"/>
      <c r="N121" s="81"/>
      <c r="O121" s="81"/>
      <c r="P121" s="81"/>
      <c r="Q121" s="81"/>
      <c r="R121" s="79"/>
      <c r="S121" s="81"/>
      <c r="T121" s="79"/>
      <c r="U121" s="79"/>
      <c r="V121" s="79"/>
      <c r="W121" s="79"/>
      <c r="X121" s="79"/>
    </row>
    <row r="122" spans="1:24" x14ac:dyDescent="0.25">
      <c r="A122" s="112">
        <f t="shared" si="16"/>
        <v>81000</v>
      </c>
      <c r="B122" s="66"/>
      <c r="C122" s="80"/>
      <c r="D122" s="74"/>
      <c r="E122" s="75">
        <f t="shared" si="11"/>
        <v>13306.644912236037</v>
      </c>
      <c r="F122" s="76">
        <f t="shared" si="15"/>
        <v>25.713954556331434</v>
      </c>
      <c r="G122" s="77">
        <f t="shared" si="12"/>
        <v>0.61695002607129312</v>
      </c>
      <c r="H122" s="78">
        <f t="shared" si="13"/>
        <v>72000</v>
      </c>
      <c r="I122" s="78">
        <f t="shared" si="14"/>
        <v>90000</v>
      </c>
      <c r="J122" s="79"/>
      <c r="K122" s="79"/>
      <c r="L122" s="79"/>
      <c r="M122" s="79"/>
      <c r="N122" s="81"/>
      <c r="O122" s="81"/>
      <c r="P122" s="81"/>
      <c r="Q122" s="81"/>
      <c r="R122" s="79"/>
      <c r="S122" s="81"/>
      <c r="T122" s="79"/>
      <c r="U122" s="79"/>
      <c r="V122" s="79"/>
      <c r="W122" s="79"/>
      <c r="X122" s="79"/>
    </row>
    <row r="123" spans="1:24" x14ac:dyDescent="0.25">
      <c r="A123" s="112">
        <f t="shared" si="16"/>
        <v>82000</v>
      </c>
      <c r="B123" s="66"/>
      <c r="C123" s="80"/>
      <c r="D123" s="74"/>
      <c r="E123" s="75">
        <f t="shared" si="11"/>
        <v>13106.548787926549</v>
      </c>
      <c r="F123" s="76">
        <f t="shared" si="15"/>
        <v>21.170596688169066</v>
      </c>
      <c r="G123" s="77">
        <f t="shared" si="12"/>
        <v>0.60886579719569023</v>
      </c>
      <c r="H123" s="78">
        <f t="shared" si="13"/>
        <v>73000</v>
      </c>
      <c r="I123" s="78">
        <f t="shared" si="14"/>
        <v>91000</v>
      </c>
      <c r="S123" s="79"/>
      <c r="T123" s="79"/>
      <c r="U123" s="79"/>
      <c r="V123" s="79"/>
      <c r="W123" s="79"/>
      <c r="X123" s="79"/>
    </row>
    <row r="124" spans="1:24" x14ac:dyDescent="0.25">
      <c r="A124" s="112">
        <f t="shared" si="16"/>
        <v>83000</v>
      </c>
      <c r="B124" s="66"/>
      <c r="C124" s="80"/>
      <c r="D124" s="74"/>
      <c r="E124" s="75">
        <f t="shared" si="11"/>
        <v>12909.461570762905</v>
      </c>
      <c r="F124" s="76">
        <f t="shared" si="15"/>
        <v>16.55787591483011</v>
      </c>
      <c r="G124" s="77">
        <f t="shared" si="12"/>
        <v>0.60390801488511581</v>
      </c>
      <c r="H124" s="78">
        <f t="shared" si="13"/>
        <v>74000</v>
      </c>
      <c r="I124" s="78">
        <f t="shared" si="14"/>
        <v>92000</v>
      </c>
      <c r="S124" s="79"/>
      <c r="T124" s="79"/>
      <c r="U124" s="79"/>
      <c r="V124" s="79"/>
      <c r="W124" s="79"/>
      <c r="X124" s="79"/>
    </row>
    <row r="125" spans="1:24" x14ac:dyDescent="0.25">
      <c r="A125" s="112">
        <f t="shared" si="16"/>
        <v>84000</v>
      </c>
      <c r="B125" s="66"/>
      <c r="C125" s="80"/>
      <c r="D125" s="74"/>
      <c r="E125" s="75">
        <f t="shared" si="11"/>
        <v>12715.338014880184</v>
      </c>
      <c r="F125" s="76">
        <f t="shared" si="15"/>
        <v>11.874733281075972</v>
      </c>
      <c r="G125" s="77">
        <f t="shared" si="12"/>
        <v>0.60129028904318071</v>
      </c>
      <c r="H125" s="78">
        <f t="shared" si="13"/>
        <v>75000</v>
      </c>
      <c r="I125" s="78">
        <f t="shared" si="14"/>
        <v>93000</v>
      </c>
      <c r="S125" s="79"/>
      <c r="T125" s="79"/>
      <c r="U125" s="79"/>
      <c r="V125" s="79"/>
      <c r="W125" s="79"/>
      <c r="X125" s="79"/>
    </row>
    <row r="126" spans="1:24" x14ac:dyDescent="0.25">
      <c r="A126" s="112">
        <f t="shared" si="16"/>
        <v>85000</v>
      </c>
      <c r="B126" s="66"/>
      <c r="C126" s="80"/>
      <c r="D126" s="74"/>
      <c r="E126" s="75">
        <f t="shared" si="11"/>
        <v>12524.133554789492</v>
      </c>
      <c r="F126" s="76">
        <f t="shared" si="15"/>
        <v>7.120093664724414</v>
      </c>
      <c r="G126" s="77">
        <f t="shared" si="12"/>
        <v>0.60023454516594055</v>
      </c>
      <c r="H126" s="78">
        <f t="shared" si="13"/>
        <v>76000</v>
      </c>
      <c r="I126" s="78">
        <f t="shared" si="14"/>
        <v>94000</v>
      </c>
      <c r="S126" s="79"/>
      <c r="T126" s="79"/>
      <c r="U126" s="79"/>
      <c r="V126" s="79"/>
      <c r="W126" s="79"/>
      <c r="X126" s="79"/>
    </row>
    <row r="127" spans="1:24" x14ac:dyDescent="0.25">
      <c r="A127" s="112">
        <f t="shared" si="16"/>
        <v>86000</v>
      </c>
      <c r="B127" s="66"/>
      <c r="C127" s="80"/>
      <c r="D127" s="74"/>
      <c r="E127" s="75">
        <f t="shared" si="11"/>
        <v>12335.804295146934</v>
      </c>
      <c r="F127" s="76">
        <f t="shared" si="15"/>
        <v>2.2928655298304155</v>
      </c>
      <c r="G127" s="77">
        <f t="shared" si="12"/>
        <v>0.60000536870343979</v>
      </c>
      <c r="H127" s="78">
        <f t="shared" si="13"/>
        <v>77000</v>
      </c>
      <c r="I127" s="78">
        <f t="shared" si="14"/>
        <v>95000</v>
      </c>
      <c r="S127" s="79"/>
      <c r="T127" s="79"/>
      <c r="U127" s="79"/>
      <c r="V127" s="79"/>
      <c r="W127" s="79"/>
      <c r="X127" s="79"/>
    </row>
    <row r="128" spans="1:24" x14ac:dyDescent="0.25">
      <c r="A128" s="112">
        <f t="shared" si="16"/>
        <v>87000</v>
      </c>
      <c r="B128" s="66"/>
      <c r="C128" s="80"/>
      <c r="D128" s="74"/>
      <c r="E128" s="75">
        <f t="shared" ref="E128:E159" si="17">IF(A128&lt;=$C$21,$C$17*EXP(-A128/$C$19),$C$18*EXP(-(A128-$C$21)/$C$20))</f>
        <v>12150.307000676448</v>
      </c>
      <c r="F128" s="76">
        <f t="shared" si="15"/>
        <v>0</v>
      </c>
      <c r="G128" s="77">
        <f t="shared" ref="G128:G159" si="18">IF(A128&lt;=$C$21,($C$5-$C$8)*(F128/$C$12)^(1/$C$11)+$C$8, ($C$28-$C$8)*(F128/$C$29)^(1/$C$11)+$C$8)</f>
        <v>0.6</v>
      </c>
      <c r="H128" s="78">
        <f t="shared" ref="H128:H159" si="19">A128-$C$6/2</f>
        <v>78000</v>
      </c>
      <c r="I128" s="78">
        <f t="shared" ref="I128:I159" si="20">A128+$C$6/2</f>
        <v>96000</v>
      </c>
      <c r="S128" s="79"/>
      <c r="T128" s="79"/>
      <c r="U128" s="79"/>
      <c r="V128" s="79"/>
      <c r="W128" s="79"/>
      <c r="X128" s="79"/>
    </row>
    <row r="129" spans="1:24" x14ac:dyDescent="0.25">
      <c r="A129" s="112">
        <f t="shared" si="16"/>
        <v>88000</v>
      </c>
      <c r="B129" s="66"/>
      <c r="C129" s="80"/>
      <c r="D129" s="74"/>
      <c r="E129" s="75">
        <f t="shared" si="17"/>
        <v>11967.599086244149</v>
      </c>
      <c r="F129" s="76">
        <f t="shared" si="15"/>
        <v>0</v>
      </c>
      <c r="G129" s="77">
        <f t="shared" si="18"/>
        <v>0.6</v>
      </c>
      <c r="H129" s="78">
        <f t="shared" si="19"/>
        <v>79000</v>
      </c>
      <c r="I129" s="78">
        <f t="shared" si="20"/>
        <v>97000</v>
      </c>
      <c r="S129" s="79"/>
      <c r="T129" s="79"/>
      <c r="U129" s="79"/>
      <c r="V129" s="79"/>
      <c r="W129" s="79"/>
      <c r="X129" s="79"/>
    </row>
    <row r="130" spans="1:24" x14ac:dyDescent="0.25">
      <c r="A130" s="112">
        <f t="shared" si="16"/>
        <v>89000</v>
      </c>
      <c r="B130" s="66"/>
      <c r="C130" s="80"/>
      <c r="D130" s="74"/>
      <c r="E130" s="75">
        <f t="shared" si="17"/>
        <v>11787.638607081948</v>
      </c>
      <c r="F130" s="76">
        <f t="shared" si="15"/>
        <v>0</v>
      </c>
      <c r="G130" s="77">
        <f t="shared" si="18"/>
        <v>0.6</v>
      </c>
      <c r="H130" s="78">
        <f t="shared" si="19"/>
        <v>80000</v>
      </c>
      <c r="I130" s="78">
        <f t="shared" si="20"/>
        <v>98000</v>
      </c>
      <c r="S130" s="79"/>
      <c r="T130" s="79"/>
      <c r="U130" s="79"/>
      <c r="V130" s="79"/>
      <c r="W130" s="79"/>
      <c r="X130" s="79"/>
    </row>
    <row r="131" spans="1:24" x14ac:dyDescent="0.25">
      <c r="A131" s="112">
        <f t="shared" si="16"/>
        <v>90000</v>
      </c>
      <c r="B131" s="66"/>
      <c r="C131" s="80"/>
      <c r="D131" s="74"/>
      <c r="E131" s="75">
        <f t="shared" si="17"/>
        <v>11610.384249158178</v>
      </c>
      <c r="F131" s="76">
        <f t="shared" si="15"/>
        <v>0</v>
      </c>
      <c r="G131" s="77">
        <f t="shared" si="18"/>
        <v>0.6</v>
      </c>
      <c r="H131" s="78">
        <f t="shared" si="19"/>
        <v>81000</v>
      </c>
      <c r="I131" s="78">
        <f t="shared" si="20"/>
        <v>99000</v>
      </c>
      <c r="S131" s="79"/>
      <c r="T131" s="79"/>
      <c r="U131" s="79"/>
      <c r="V131" s="79"/>
      <c r="W131" s="79"/>
      <c r="X131" s="79"/>
    </row>
    <row r="132" spans="1:24" x14ac:dyDescent="0.25">
      <c r="A132" s="112">
        <f t="shared" si="16"/>
        <v>91000</v>
      </c>
      <c r="B132" s="66"/>
      <c r="C132" s="80"/>
      <c r="D132" s="74"/>
      <c r="E132" s="75">
        <f t="shared" si="17"/>
        <v>11435.795319693003</v>
      </c>
      <c r="F132" s="76">
        <f t="shared" si="15"/>
        <v>0</v>
      </c>
      <c r="G132" s="77">
        <f t="shared" si="18"/>
        <v>0.6</v>
      </c>
      <c r="H132" s="78">
        <f t="shared" si="19"/>
        <v>82000</v>
      </c>
      <c r="I132" s="78">
        <f t="shared" si="20"/>
        <v>100000</v>
      </c>
      <c r="S132" s="79"/>
      <c r="T132" s="79"/>
      <c r="U132" s="79"/>
      <c r="V132" s="79"/>
      <c r="W132" s="79"/>
      <c r="X132" s="79"/>
    </row>
    <row r="133" spans="1:24" x14ac:dyDescent="0.25">
      <c r="A133" s="112">
        <f t="shared" si="16"/>
        <v>92000</v>
      </c>
      <c r="B133" s="66"/>
      <c r="C133" s="80"/>
      <c r="D133" s="74"/>
      <c r="E133" s="75">
        <f t="shared" si="17"/>
        <v>11263.831737816476</v>
      </c>
      <c r="F133" s="76">
        <f t="shared" si="15"/>
        <v>0</v>
      </c>
      <c r="G133" s="77">
        <f t="shared" si="18"/>
        <v>0.6</v>
      </c>
      <c r="H133" s="78">
        <f t="shared" si="19"/>
        <v>83000</v>
      </c>
      <c r="I133" s="78">
        <f t="shared" si="20"/>
        <v>101000</v>
      </c>
      <c r="S133" s="79"/>
      <c r="T133" s="79"/>
      <c r="U133" s="79"/>
      <c r="V133" s="79"/>
      <c r="W133" s="79"/>
      <c r="X133" s="79"/>
    </row>
    <row r="134" spans="1:24" x14ac:dyDescent="0.25">
      <c r="A134" s="112">
        <f t="shared" si="16"/>
        <v>93000</v>
      </c>
      <c r="B134" s="66"/>
      <c r="C134" s="80"/>
      <c r="D134" s="74"/>
      <c r="E134" s="75">
        <f t="shared" si="17"/>
        <v>11094.454025367053</v>
      </c>
      <c r="F134" s="76">
        <f t="shared" si="15"/>
        <v>0</v>
      </c>
      <c r="G134" s="77">
        <f t="shared" si="18"/>
        <v>0.6</v>
      </c>
      <c r="H134" s="78">
        <f t="shared" si="19"/>
        <v>84000</v>
      </c>
      <c r="I134" s="78">
        <f t="shared" si="20"/>
        <v>102000</v>
      </c>
      <c r="S134" s="79"/>
      <c r="T134" s="79"/>
      <c r="U134" s="79"/>
      <c r="V134" s="79"/>
      <c r="W134" s="79"/>
      <c r="X134" s="79"/>
    </row>
    <row r="135" spans="1:24" x14ac:dyDescent="0.25">
      <c r="A135" s="112">
        <f t="shared" si="16"/>
        <v>94000</v>
      </c>
      <c r="B135" s="66"/>
      <c r="C135" s="80"/>
      <c r="D135" s="74"/>
      <c r="E135" s="75">
        <f t="shared" si="17"/>
        <v>10927.623297828481</v>
      </c>
      <c r="F135" s="76">
        <f t="shared" si="15"/>
        <v>0</v>
      </c>
      <c r="G135" s="77">
        <f t="shared" si="18"/>
        <v>0.6</v>
      </c>
      <c r="H135" s="78">
        <f t="shared" si="19"/>
        <v>85000</v>
      </c>
      <c r="I135" s="78">
        <f t="shared" si="20"/>
        <v>103000</v>
      </c>
      <c r="S135" s="79"/>
      <c r="T135" s="79"/>
      <c r="U135" s="79"/>
      <c r="V135" s="79"/>
      <c r="W135" s="79"/>
      <c r="X135" s="79"/>
    </row>
    <row r="136" spans="1:24" x14ac:dyDescent="0.25">
      <c r="A136" s="112">
        <f t="shared" si="16"/>
        <v>95000</v>
      </c>
      <c r="B136" s="66"/>
      <c r="C136" s="80"/>
      <c r="D136" s="74"/>
      <c r="E136" s="75">
        <f t="shared" si="17"/>
        <v>10763.301255402977</v>
      </c>
      <c r="F136" s="76">
        <f t="shared" si="15"/>
        <v>0</v>
      </c>
      <c r="G136" s="77">
        <f t="shared" si="18"/>
        <v>0.6</v>
      </c>
      <c r="H136" s="78">
        <f t="shared" si="19"/>
        <v>86000</v>
      </c>
      <c r="I136" s="78">
        <f t="shared" si="20"/>
        <v>104000</v>
      </c>
      <c r="S136" s="79"/>
      <c r="T136" s="79"/>
      <c r="U136" s="79"/>
      <c r="V136" s="79"/>
      <c r="W136" s="79"/>
      <c r="X136" s="79"/>
    </row>
    <row r="137" spans="1:24" x14ac:dyDescent="0.25">
      <c r="A137" s="112">
        <f t="shared" si="16"/>
        <v>96000</v>
      </c>
      <c r="B137" s="66"/>
      <c r="C137" s="80"/>
      <c r="D137" s="74"/>
      <c r="E137" s="75">
        <f t="shared" si="17"/>
        <v>10601.450174218629</v>
      </c>
      <c r="F137" s="76">
        <f t="shared" si="15"/>
        <v>0</v>
      </c>
      <c r="G137" s="77">
        <f t="shared" si="18"/>
        <v>0.6</v>
      </c>
      <c r="H137" s="78">
        <f t="shared" si="19"/>
        <v>87000</v>
      </c>
      <c r="I137" s="78">
        <f t="shared" si="20"/>
        <v>105000</v>
      </c>
      <c r="S137" s="79"/>
      <c r="T137" s="79"/>
      <c r="U137" s="79"/>
      <c r="V137" s="79"/>
      <c r="W137" s="79"/>
      <c r="X137" s="79"/>
    </row>
    <row r="138" spans="1:24" x14ac:dyDescent="0.25">
      <c r="A138" s="112">
        <f t="shared" si="16"/>
        <v>97000</v>
      </c>
      <c r="B138" s="66"/>
      <c r="C138" s="80"/>
      <c r="D138" s="74"/>
      <c r="E138" s="75">
        <f t="shared" si="17"/>
        <v>10442.032897669023</v>
      </c>
      <c r="F138" s="76">
        <f t="shared" si="15"/>
        <v>0</v>
      </c>
      <c r="G138" s="77">
        <f t="shared" si="18"/>
        <v>0.6</v>
      </c>
      <c r="H138" s="78">
        <f t="shared" si="19"/>
        <v>88000</v>
      </c>
      <c r="I138" s="78">
        <f t="shared" si="20"/>
        <v>106000</v>
      </c>
      <c r="S138" s="79"/>
      <c r="T138" s="79"/>
      <c r="U138" s="79"/>
      <c r="V138" s="79"/>
      <c r="W138" s="79"/>
      <c r="X138" s="79"/>
    </row>
    <row r="139" spans="1:24" x14ac:dyDescent="0.25">
      <c r="A139" s="112">
        <f t="shared" si="16"/>
        <v>98000</v>
      </c>
      <c r="B139" s="66"/>
      <c r="C139" s="80"/>
      <c r="D139" s="74"/>
      <c r="E139" s="75">
        <f t="shared" si="17"/>
        <v>10285.012827883103</v>
      </c>
      <c r="F139" s="76">
        <f t="shared" si="15"/>
        <v>0</v>
      </c>
      <c r="G139" s="77">
        <f t="shared" si="18"/>
        <v>0.6</v>
      </c>
      <c r="H139" s="78">
        <f t="shared" si="19"/>
        <v>89000</v>
      </c>
      <c r="I139" s="78">
        <f t="shared" si="20"/>
        <v>107000</v>
      </c>
      <c r="S139" s="79"/>
      <c r="T139" s="79"/>
      <c r="U139" s="79"/>
      <c r="V139" s="79"/>
      <c r="W139" s="79"/>
      <c r="X139" s="79"/>
    </row>
    <row r="140" spans="1:24" x14ac:dyDescent="0.25">
      <c r="A140" s="112">
        <f t="shared" si="16"/>
        <v>99000</v>
      </c>
      <c r="B140" s="66"/>
      <c r="C140" s="80"/>
      <c r="D140" s="74"/>
      <c r="E140" s="75">
        <f t="shared" si="17"/>
        <v>10130.353917323284</v>
      </c>
      <c r="F140" s="76">
        <f t="shared" si="15"/>
        <v>0</v>
      </c>
      <c r="G140" s="77">
        <f t="shared" si="18"/>
        <v>0.6</v>
      </c>
      <c r="H140" s="78">
        <f t="shared" si="19"/>
        <v>90000</v>
      </c>
      <c r="I140" s="78">
        <f t="shared" si="20"/>
        <v>108000</v>
      </c>
      <c r="S140" s="79"/>
      <c r="T140" s="79"/>
      <c r="U140" s="79"/>
      <c r="V140" s="79"/>
      <c r="W140" s="79"/>
      <c r="X140" s="79"/>
    </row>
    <row r="141" spans="1:24" x14ac:dyDescent="0.25">
      <c r="A141" s="112">
        <f t="shared" si="16"/>
        <v>100000</v>
      </c>
      <c r="B141" s="66"/>
      <c r="C141" s="80"/>
      <c r="D141" s="74"/>
      <c r="E141" s="75">
        <f t="shared" si="17"/>
        <v>9978.0206605099229</v>
      </c>
      <c r="F141" s="76">
        <f t="shared" si="15"/>
        <v>0</v>
      </c>
      <c r="G141" s="77">
        <f t="shared" si="18"/>
        <v>0.6</v>
      </c>
      <c r="H141" s="78">
        <f t="shared" si="19"/>
        <v>91000</v>
      </c>
      <c r="I141" s="78">
        <f t="shared" si="20"/>
        <v>109000</v>
      </c>
      <c r="S141" s="79"/>
      <c r="T141" s="79"/>
      <c r="U141" s="79"/>
      <c r="V141" s="79"/>
      <c r="W141" s="79"/>
      <c r="X141" s="79"/>
    </row>
    <row r="142" spans="1:24" x14ac:dyDescent="0.25">
      <c r="A142" s="112">
        <f t="shared" si="16"/>
        <v>101000</v>
      </c>
      <c r="B142" s="66"/>
      <c r="C142" s="80"/>
      <c r="D142" s="74"/>
      <c r="E142" s="75">
        <f t="shared" si="17"/>
        <v>9827.9780858702306</v>
      </c>
      <c r="F142" s="76">
        <f t="shared" si="15"/>
        <v>0</v>
      </c>
      <c r="G142" s="77">
        <f t="shared" si="18"/>
        <v>0.6</v>
      </c>
      <c r="H142" s="78">
        <f t="shared" si="19"/>
        <v>92000</v>
      </c>
      <c r="I142" s="78">
        <f t="shared" si="20"/>
        <v>110000</v>
      </c>
      <c r="S142" s="79"/>
      <c r="T142" s="79"/>
      <c r="U142" s="79"/>
      <c r="V142" s="79"/>
      <c r="W142" s="79"/>
      <c r="X142" s="79"/>
    </row>
    <row r="143" spans="1:24" x14ac:dyDescent="0.25">
      <c r="A143" s="112">
        <f t="shared" si="16"/>
        <v>102000</v>
      </c>
      <c r="B143" s="66"/>
      <c r="D143" s="74"/>
      <c r="E143" s="75">
        <f t="shared" si="17"/>
        <v>9680.1917477097431</v>
      </c>
      <c r="F143" s="76">
        <f t="shared" si="15"/>
        <v>0</v>
      </c>
      <c r="G143" s="77">
        <f t="shared" si="18"/>
        <v>0.6</v>
      </c>
      <c r="H143" s="78">
        <f t="shared" si="19"/>
        <v>93000</v>
      </c>
      <c r="I143" s="78">
        <f t="shared" si="20"/>
        <v>111000</v>
      </c>
    </row>
    <row r="144" spans="1:24" x14ac:dyDescent="0.25">
      <c r="A144" s="112">
        <f t="shared" si="16"/>
        <v>103000</v>
      </c>
      <c r="B144" s="66"/>
      <c r="D144" s="74"/>
      <c r="E144" s="75">
        <f t="shared" si="17"/>
        <v>9534.6277183045331</v>
      </c>
      <c r="F144" s="76">
        <f t="shared" si="15"/>
        <v>0</v>
      </c>
      <c r="G144" s="77">
        <f t="shared" si="18"/>
        <v>0.6</v>
      </c>
      <c r="H144" s="78">
        <f t="shared" si="19"/>
        <v>94000</v>
      </c>
      <c r="I144" s="78">
        <f t="shared" si="20"/>
        <v>112000</v>
      </c>
    </row>
    <row r="145" spans="1:9" x14ac:dyDescent="0.25">
      <c r="A145" s="112">
        <f t="shared" si="16"/>
        <v>104000</v>
      </c>
      <c r="B145" s="66"/>
      <c r="D145" s="74"/>
      <c r="E145" s="75">
        <f t="shared" si="17"/>
        <v>9391.2525801123174</v>
      </c>
      <c r="F145" s="76">
        <f t="shared" si="15"/>
        <v>0</v>
      </c>
      <c r="G145" s="77">
        <f t="shared" si="18"/>
        <v>0.6</v>
      </c>
      <c r="H145" s="78">
        <f t="shared" si="19"/>
        <v>95000</v>
      </c>
      <c r="I145" s="78">
        <f t="shared" si="20"/>
        <v>113000</v>
      </c>
    </row>
    <row r="146" spans="1:9" x14ac:dyDescent="0.25">
      <c r="A146" s="112">
        <f t="shared" si="16"/>
        <v>105000</v>
      </c>
      <c r="B146" s="66"/>
      <c r="D146" s="74"/>
      <c r="E146" s="75">
        <f t="shared" si="17"/>
        <v>9250.0334181007129</v>
      </c>
      <c r="F146" s="76">
        <f t="shared" si="15"/>
        <v>0</v>
      </c>
      <c r="G146" s="77">
        <f t="shared" si="18"/>
        <v>0.6</v>
      </c>
      <c r="H146" s="78">
        <f t="shared" si="19"/>
        <v>96000</v>
      </c>
      <c r="I146" s="78">
        <f t="shared" si="20"/>
        <v>114000</v>
      </c>
    </row>
    <row r="147" spans="1:9" x14ac:dyDescent="0.25">
      <c r="A147" s="112">
        <f t="shared" si="16"/>
        <v>106000</v>
      </c>
      <c r="B147" s="66"/>
      <c r="D147" s="74"/>
      <c r="E147" s="75">
        <f t="shared" si="17"/>
        <v>9110.9378121908248</v>
      </c>
      <c r="F147" s="76">
        <f t="shared" si="15"/>
        <v>0</v>
      </c>
      <c r="G147" s="77">
        <f t="shared" si="18"/>
        <v>0.6</v>
      </c>
      <c r="H147" s="78">
        <f t="shared" si="19"/>
        <v>97000</v>
      </c>
      <c r="I147" s="78">
        <f t="shared" si="20"/>
        <v>115000</v>
      </c>
    </row>
    <row r="148" spans="1:9" x14ac:dyDescent="0.25">
      <c r="A148" s="112">
        <f t="shared" si="16"/>
        <v>107000</v>
      </c>
      <c r="B148" s="66"/>
      <c r="D148" s="74"/>
      <c r="E148" s="75">
        <f t="shared" si="17"/>
        <v>8973.9338298144849</v>
      </c>
      <c r="F148" s="76">
        <f t="shared" si="15"/>
        <v>0</v>
      </c>
      <c r="G148" s="77">
        <f t="shared" si="18"/>
        <v>0.6</v>
      </c>
      <c r="H148" s="78">
        <f t="shared" si="19"/>
        <v>98000</v>
      </c>
      <c r="I148" s="78">
        <f t="shared" si="20"/>
        <v>116000</v>
      </c>
    </row>
    <row r="149" spans="1:9" x14ac:dyDescent="0.25">
      <c r="A149" s="112">
        <f t="shared" si="16"/>
        <v>108000</v>
      </c>
      <c r="B149" s="66"/>
      <c r="D149" s="74"/>
      <c r="E149" s="75">
        <f t="shared" si="17"/>
        <v>8838.9900185834122</v>
      </c>
      <c r="F149" s="76">
        <f t="shared" si="15"/>
        <v>0</v>
      </c>
      <c r="G149" s="77">
        <f t="shared" si="18"/>
        <v>0.6</v>
      </c>
      <c r="H149" s="78">
        <f t="shared" si="19"/>
        <v>99000</v>
      </c>
      <c r="I149" s="78">
        <f t="shared" si="20"/>
        <v>117000</v>
      </c>
    </row>
    <row r="150" spans="1:9" x14ac:dyDescent="0.25">
      <c r="A150" s="112">
        <f t="shared" si="16"/>
        <v>109000</v>
      </c>
      <c r="B150" s="66"/>
      <c r="D150" s="74"/>
      <c r="E150" s="75">
        <f t="shared" si="17"/>
        <v>8706.0753990685826</v>
      </c>
      <c r="F150" s="76">
        <f t="shared" si="15"/>
        <v>0</v>
      </c>
      <c r="G150" s="77">
        <f t="shared" si="18"/>
        <v>0.6</v>
      </c>
      <c r="H150" s="78">
        <f t="shared" si="19"/>
        <v>100000</v>
      </c>
      <c r="I150" s="78">
        <f t="shared" si="20"/>
        <v>118000</v>
      </c>
    </row>
    <row r="151" spans="1:9" x14ac:dyDescent="0.25">
      <c r="A151" s="112">
        <f t="shared" si="16"/>
        <v>110000</v>
      </c>
      <c r="B151" s="66"/>
      <c r="D151" s="74"/>
      <c r="E151" s="75">
        <f t="shared" si="17"/>
        <v>8575.1594576882017</v>
      </c>
      <c r="F151" s="76">
        <f t="shared" si="15"/>
        <v>0</v>
      </c>
      <c r="G151" s="77">
        <f t="shared" si="18"/>
        <v>0.6</v>
      </c>
      <c r="H151" s="78">
        <f t="shared" si="19"/>
        <v>101000</v>
      </c>
      <c r="I151" s="78">
        <f t="shared" si="20"/>
        <v>119000</v>
      </c>
    </row>
    <row r="152" spans="1:9" x14ac:dyDescent="0.25">
      <c r="A152" s="112">
        <f t="shared" si="16"/>
        <v>111000</v>
      </c>
      <c r="B152" s="66"/>
      <c r="D152" s="74"/>
      <c r="E152" s="75">
        <f t="shared" si="17"/>
        <v>8446.2121397026258</v>
      </c>
      <c r="F152" s="76">
        <f t="shared" si="15"/>
        <v>0</v>
      </c>
      <c r="G152" s="77">
        <f t="shared" si="18"/>
        <v>0.6</v>
      </c>
      <c r="H152" s="78">
        <f t="shared" si="19"/>
        <v>102000</v>
      </c>
      <c r="I152" s="78">
        <f t="shared" si="20"/>
        <v>120000</v>
      </c>
    </row>
    <row r="153" spans="1:9" x14ac:dyDescent="0.25">
      <c r="A153" s="112">
        <f t="shared" si="16"/>
        <v>112000</v>
      </c>
      <c r="B153" s="66"/>
      <c r="D153" s="74"/>
      <c r="E153" s="75">
        <f t="shared" si="17"/>
        <v>8319.2038423145896</v>
      </c>
      <c r="F153" s="76">
        <f t="shared" si="15"/>
        <v>0</v>
      </c>
      <c r="G153" s="77">
        <f t="shared" si="18"/>
        <v>0.6</v>
      </c>
      <c r="H153" s="78">
        <f t="shared" si="19"/>
        <v>103000</v>
      </c>
      <c r="I153" s="78">
        <f t="shared" si="20"/>
        <v>121000</v>
      </c>
    </row>
    <row r="154" spans="1:9" x14ac:dyDescent="0.25">
      <c r="A154" s="112">
        <f t="shared" si="16"/>
        <v>113000</v>
      </c>
      <c r="B154" s="66"/>
      <c r="D154" s="74"/>
      <c r="E154" s="75">
        <f t="shared" si="17"/>
        <v>8194.1054078732323</v>
      </c>
      <c r="F154" s="76">
        <f t="shared" si="15"/>
        <v>0</v>
      </c>
      <c r="G154" s="77">
        <f t="shared" si="18"/>
        <v>0.6</v>
      </c>
      <c r="H154" s="78">
        <f t="shared" si="19"/>
        <v>104000</v>
      </c>
      <c r="I154" s="78">
        <f t="shared" si="20"/>
        <v>122000</v>
      </c>
    </row>
    <row r="155" spans="1:9" x14ac:dyDescent="0.25">
      <c r="A155" s="112">
        <f t="shared" si="16"/>
        <v>114000</v>
      </c>
      <c r="B155" s="66"/>
      <c r="D155" s="74"/>
      <c r="E155" s="75">
        <f t="shared" si="17"/>
        <v>8070.8881171802805</v>
      </c>
      <c r="F155" s="76">
        <f t="shared" si="15"/>
        <v>0</v>
      </c>
      <c r="G155" s="77">
        <f t="shared" si="18"/>
        <v>0.6</v>
      </c>
      <c r="H155" s="78">
        <f t="shared" si="19"/>
        <v>105000</v>
      </c>
      <c r="I155" s="78">
        <f t="shared" si="20"/>
        <v>123000</v>
      </c>
    </row>
    <row r="156" spans="1:9" x14ac:dyDescent="0.25">
      <c r="A156" s="112">
        <f t="shared" si="16"/>
        <v>115000</v>
      </c>
      <c r="B156" s="66"/>
      <c r="D156" s="74"/>
      <c r="E156" s="75">
        <f t="shared" si="17"/>
        <v>7949.5236828969046</v>
      </c>
      <c r="F156" s="76">
        <f t="shared" si="15"/>
        <v>0</v>
      </c>
      <c r="G156" s="77">
        <f t="shared" si="18"/>
        <v>0.6</v>
      </c>
      <c r="H156" s="78">
        <f t="shared" si="19"/>
        <v>106000</v>
      </c>
      <c r="I156" s="78">
        <f t="shared" si="20"/>
        <v>124000</v>
      </c>
    </row>
    <row r="157" spans="1:9" x14ac:dyDescent="0.25">
      <c r="A157" s="112">
        <f t="shared" si="16"/>
        <v>116000</v>
      </c>
      <c r="B157" s="66"/>
      <c r="D157" s="74"/>
      <c r="E157" s="75">
        <f t="shared" si="17"/>
        <v>7829.9842430497129</v>
      </c>
      <c r="F157" s="76">
        <f t="shared" si="15"/>
        <v>0</v>
      </c>
      <c r="G157" s="77">
        <f t="shared" si="18"/>
        <v>0.6</v>
      </c>
      <c r="H157" s="78">
        <f t="shared" si="19"/>
        <v>107000</v>
      </c>
      <c r="I157" s="78">
        <f t="shared" si="20"/>
        <v>125000</v>
      </c>
    </row>
    <row r="158" spans="1:9" x14ac:dyDescent="0.25">
      <c r="A158" s="112">
        <f t="shared" si="16"/>
        <v>117000</v>
      </c>
      <c r="B158" s="66"/>
      <c r="D158" s="74"/>
      <c r="E158" s="75">
        <f t="shared" si="17"/>
        <v>7712.2423546344053</v>
      </c>
      <c r="F158" s="76">
        <f t="shared" si="15"/>
        <v>0</v>
      </c>
      <c r="G158" s="77">
        <f t="shared" si="18"/>
        <v>0.6</v>
      </c>
      <c r="H158" s="78">
        <f t="shared" si="19"/>
        <v>108000</v>
      </c>
      <c r="I158" s="78">
        <f t="shared" si="20"/>
        <v>126000</v>
      </c>
    </row>
    <row r="159" spans="1:9" x14ac:dyDescent="0.25">
      <c r="A159" s="112">
        <f t="shared" si="16"/>
        <v>118000</v>
      </c>
      <c r="B159" s="66"/>
      <c r="D159" s="74"/>
      <c r="E159" s="75">
        <f t="shared" si="17"/>
        <v>7596.2709873156</v>
      </c>
      <c r="F159" s="76">
        <f t="shared" si="15"/>
        <v>0</v>
      </c>
      <c r="G159" s="77">
        <f t="shared" si="18"/>
        <v>0.6</v>
      </c>
      <c r="H159" s="78">
        <f t="shared" si="19"/>
        <v>109000</v>
      </c>
      <c r="I159" s="78">
        <f t="shared" si="20"/>
        <v>127000</v>
      </c>
    </row>
    <row r="160" spans="1:9" x14ac:dyDescent="0.25">
      <c r="A160" s="112">
        <f t="shared" si="16"/>
        <v>119000</v>
      </c>
      <c r="B160" s="66"/>
      <c r="D160" s="74"/>
      <c r="E160" s="75">
        <f t="shared" ref="E160:E167" si="21">IF(A160&lt;=$C$21,$C$17*EXP(-A160/$C$19),$C$18*EXP(-(A160-$C$21)/$C$20))</f>
        <v>7482.0435172214075</v>
      </c>
      <c r="F160" s="76">
        <f t="shared" si="15"/>
        <v>0</v>
      </c>
      <c r="G160" s="77">
        <f t="shared" ref="G160:G191" si="22">IF(A160&lt;=$C$21,($C$5-$C$8)*(F160/$C$12)^(1/$C$11)+$C$8, ($C$28-$C$8)*(F160/$C$29)^(1/$C$11)+$C$8)</f>
        <v>0.6</v>
      </c>
      <c r="H160" s="78">
        <f t="shared" ref="H160:H167" si="23">A160-$C$6/2</f>
        <v>110000</v>
      </c>
      <c r="I160" s="78">
        <f t="shared" ref="I160:I167" si="24">A160+$C$6/2</f>
        <v>128000</v>
      </c>
    </row>
    <row r="161" spans="1:9" x14ac:dyDescent="0.25">
      <c r="A161" s="112">
        <f t="shared" si="16"/>
        <v>120000</v>
      </c>
      <c r="B161" s="66"/>
      <c r="D161" s="74"/>
      <c r="E161" s="75">
        <f t="shared" si="21"/>
        <v>7369.5337208313149</v>
      </c>
      <c r="F161" s="76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7">
        <f t="shared" si="22"/>
        <v>0.6</v>
      </c>
      <c r="H161" s="78">
        <f t="shared" si="23"/>
        <v>111000</v>
      </c>
      <c r="I161" s="78">
        <f t="shared" si="24"/>
        <v>129000</v>
      </c>
    </row>
    <row r="162" spans="1:9" x14ac:dyDescent="0.25">
      <c r="A162" s="112">
        <f t="shared" si="16"/>
        <v>121000</v>
      </c>
      <c r="B162" s="66"/>
      <c r="D162" s="74"/>
      <c r="E162" s="75">
        <f t="shared" si="21"/>
        <v>7258.7157689559717</v>
      </c>
      <c r="F162" s="76">
        <f t="shared" si="25"/>
        <v>0</v>
      </c>
      <c r="G162" s="77">
        <f t="shared" si="22"/>
        <v>0.6</v>
      </c>
      <c r="H162" s="78">
        <f t="shared" si="23"/>
        <v>112000</v>
      </c>
      <c r="I162" s="78">
        <f t="shared" si="24"/>
        <v>130000</v>
      </c>
    </row>
    <row r="163" spans="1:9" x14ac:dyDescent="0.25">
      <c r="A163" s="112">
        <f t="shared" si="16"/>
        <v>122000</v>
      </c>
      <c r="B163" s="66"/>
      <c r="D163" s="74"/>
      <c r="E163" s="75">
        <f t="shared" si="21"/>
        <v>7149.5642208075215</v>
      </c>
      <c r="F163" s="76">
        <f t="shared" si="25"/>
        <v>0</v>
      </c>
      <c r="G163" s="77">
        <f t="shared" si="22"/>
        <v>0.6</v>
      </c>
      <c r="H163" s="78">
        <f t="shared" si="23"/>
        <v>113000</v>
      </c>
      <c r="I163" s="78">
        <f t="shared" si="24"/>
        <v>131000</v>
      </c>
    </row>
    <row r="164" spans="1:9" x14ac:dyDescent="0.25">
      <c r="A164" s="112">
        <f t="shared" si="16"/>
        <v>123000</v>
      </c>
      <c r="B164" s="66"/>
      <c r="D164" s="74"/>
      <c r="E164" s="75">
        <f t="shared" si="21"/>
        <v>7042.0540181590777</v>
      </c>
      <c r="F164" s="76">
        <f t="shared" si="25"/>
        <v>0</v>
      </c>
      <c r="G164" s="77">
        <f t="shared" si="22"/>
        <v>0.6</v>
      </c>
      <c r="H164" s="78">
        <f t="shared" si="23"/>
        <v>114000</v>
      </c>
      <c r="I164" s="78">
        <f t="shared" si="24"/>
        <v>132000</v>
      </c>
    </row>
    <row r="165" spans="1:9" x14ac:dyDescent="0.25">
      <c r="A165" s="112">
        <f t="shared" si="16"/>
        <v>124000</v>
      </c>
      <c r="B165" s="66"/>
      <c r="D165" s="74"/>
      <c r="E165" s="75">
        <f t="shared" si="21"/>
        <v>6936.160479592043</v>
      </c>
      <c r="F165" s="76">
        <f t="shared" si="25"/>
        <v>0</v>
      </c>
      <c r="G165" s="77">
        <f t="shared" si="22"/>
        <v>0.6</v>
      </c>
      <c r="H165" s="78">
        <f t="shared" si="23"/>
        <v>115000</v>
      </c>
      <c r="I165" s="78">
        <f t="shared" si="24"/>
        <v>133000</v>
      </c>
    </row>
    <row r="166" spans="1:9" x14ac:dyDescent="0.25">
      <c r="A166" s="112">
        <f t="shared" si="16"/>
        <v>125000</v>
      </c>
      <c r="B166" s="66"/>
      <c r="D166" s="74"/>
      <c r="E166" s="75">
        <f t="shared" si="21"/>
        <v>6831.8592948299256</v>
      </c>
      <c r="F166" s="76">
        <f t="shared" si="25"/>
        <v>0</v>
      </c>
      <c r="G166" s="77">
        <f t="shared" si="22"/>
        <v>0.6</v>
      </c>
      <c r="H166" s="78">
        <f t="shared" si="23"/>
        <v>116000</v>
      </c>
      <c r="I166" s="78">
        <f t="shared" si="24"/>
        <v>134000</v>
      </c>
    </row>
    <row r="167" spans="1:9" ht="15.75" thickBot="1" x14ac:dyDescent="0.3">
      <c r="A167" s="113">
        <f t="shared" si="16"/>
        <v>126000</v>
      </c>
      <c r="B167" s="82"/>
      <c r="C167" s="27"/>
      <c r="D167" s="83"/>
      <c r="E167" s="84">
        <f t="shared" si="21"/>
        <v>6729.1265191573602</v>
      </c>
      <c r="F167" s="85">
        <f t="shared" si="25"/>
        <v>0</v>
      </c>
      <c r="G167" s="86">
        <f t="shared" si="22"/>
        <v>0.6</v>
      </c>
      <c r="H167" s="87">
        <f t="shared" si="23"/>
        <v>117000</v>
      </c>
      <c r="I167" s="87">
        <f t="shared" si="24"/>
        <v>135000</v>
      </c>
    </row>
    <row r="168" spans="1:9" x14ac:dyDescent="0.25">
      <c r="B168" s="68"/>
      <c r="C168" s="68"/>
      <c r="D168" s="68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M26" sqref="M26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67</v>
      </c>
      <c r="B2" s="3"/>
      <c r="C2" s="3"/>
      <c r="D2" s="3"/>
    </row>
    <row r="3" spans="1:17" ht="15.75" thickBot="1" x14ac:dyDescent="0.3">
      <c r="A3" s="154" t="s">
        <v>55</v>
      </c>
      <c r="B3" s="155"/>
      <c r="C3" s="155"/>
      <c r="D3" s="156"/>
      <c r="F3" s="139" t="s">
        <v>11</v>
      </c>
      <c r="G3" s="140"/>
      <c r="H3" s="140"/>
      <c r="I3" s="141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16</v>
      </c>
      <c r="D5" s="17" t="s">
        <v>13</v>
      </c>
      <c r="F5" s="110">
        <v>66500</v>
      </c>
      <c r="G5" s="108">
        <v>0.79059999999999997</v>
      </c>
      <c r="H5" s="110">
        <v>66500</v>
      </c>
      <c r="I5" s="108">
        <v>0.64990000000000003</v>
      </c>
      <c r="Q5" s="13"/>
    </row>
    <row r="6" spans="1:17" x14ac:dyDescent="0.25">
      <c r="A6" s="20" t="s">
        <v>21</v>
      </c>
      <c r="B6" s="15" t="s">
        <v>22</v>
      </c>
      <c r="C6" s="16">
        <v>20000</v>
      </c>
      <c r="D6" s="17" t="s">
        <v>7</v>
      </c>
      <c r="F6" s="18">
        <v>98100</v>
      </c>
      <c r="G6" s="109">
        <v>0</v>
      </c>
      <c r="H6" s="18">
        <v>98100</v>
      </c>
      <c r="I6" s="109">
        <v>0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</v>
      </c>
      <c r="D7" s="17" t="s">
        <v>7</v>
      </c>
      <c r="F7" s="18">
        <v>117200</v>
      </c>
      <c r="G7" s="109">
        <v>0</v>
      </c>
      <c r="H7" s="18">
        <v>117200</v>
      </c>
      <c r="I7" s="109">
        <v>0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8">
        <v>0.6</v>
      </c>
      <c r="D8" s="99" t="s">
        <v>13</v>
      </c>
      <c r="F8" s="18">
        <v>-18100</v>
      </c>
      <c r="G8" s="109">
        <v>22.042999999999999</v>
      </c>
      <c r="H8" s="18">
        <v>-18100</v>
      </c>
      <c r="I8" s="109">
        <v>18.492000000000001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8">
        <v>-4400</v>
      </c>
      <c r="G9" s="109">
        <v>20.234000000000002</v>
      </c>
      <c r="H9" s="18">
        <v>-4400</v>
      </c>
      <c r="I9" s="109">
        <v>11.725000000000001</v>
      </c>
      <c r="K9" s="21"/>
      <c r="L9" s="21"/>
      <c r="M9" s="21"/>
      <c r="Q9" s="13"/>
    </row>
    <row r="10" spans="1:17" ht="15.75" thickBot="1" x14ac:dyDescent="0.3">
      <c r="A10" s="136" t="s">
        <v>53</v>
      </c>
      <c r="B10" s="137"/>
      <c r="C10" s="137"/>
      <c r="D10" s="138"/>
      <c r="E10" s="21"/>
      <c r="F10" s="18">
        <v>-4100</v>
      </c>
      <c r="G10" s="109">
        <v>19.698</v>
      </c>
      <c r="H10" s="18">
        <v>-4100</v>
      </c>
      <c r="I10" s="109">
        <v>11.926000000000002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0.3</v>
      </c>
      <c r="D11" s="30"/>
      <c r="F11" s="18">
        <v>33400</v>
      </c>
      <c r="G11" s="109">
        <v>4.3550000000000004</v>
      </c>
      <c r="H11" s="18">
        <v>33400</v>
      </c>
      <c r="I11" s="19">
        <v>0.46899999999999997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80</v>
      </c>
      <c r="D12" s="34" t="s">
        <v>37</v>
      </c>
      <c r="F12" s="18">
        <v>75700</v>
      </c>
      <c r="G12" s="109">
        <v>0.33500000000000002</v>
      </c>
      <c r="H12" s="18">
        <v>75700</v>
      </c>
      <c r="I12" s="19">
        <v>0.26800000000000002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211</v>
      </c>
      <c r="D13" s="17" t="s">
        <v>31</v>
      </c>
      <c r="F13" s="18">
        <v>84000</v>
      </c>
      <c r="G13" s="19">
        <v>0.46899999999999997</v>
      </c>
      <c r="H13" s="18">
        <v>84000</v>
      </c>
      <c r="I13" s="35">
        <v>0.46899999999999997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0.37914691943127959</v>
      </c>
      <c r="D14" s="40" t="s">
        <v>34</v>
      </c>
      <c r="F14" s="18">
        <v>62300</v>
      </c>
      <c r="G14" s="19">
        <v>0.67</v>
      </c>
      <c r="H14" s="18">
        <v>62300</v>
      </c>
      <c r="I14" s="35">
        <v>0.60300000000000009</v>
      </c>
      <c r="K14" s="21"/>
      <c r="L14" s="21"/>
      <c r="M14" s="21"/>
    </row>
    <row r="15" spans="1:17" ht="15.75" thickBot="1" x14ac:dyDescent="0.3">
      <c r="A15" s="21"/>
      <c r="F15" s="18">
        <v>50500</v>
      </c>
      <c r="G15" s="19">
        <v>0.87100000000000011</v>
      </c>
      <c r="H15" s="18">
        <v>50500</v>
      </c>
      <c r="I15" s="35">
        <v>0.7370000000000001</v>
      </c>
      <c r="K15" s="21"/>
      <c r="L15" s="21"/>
      <c r="M15" s="21"/>
    </row>
    <row r="16" spans="1:17" ht="15.75" thickBot="1" x14ac:dyDescent="0.3">
      <c r="A16" s="136" t="s">
        <v>3</v>
      </c>
      <c r="B16" s="137"/>
      <c r="C16" s="137"/>
      <c r="D16" s="138"/>
      <c r="F16" s="18">
        <v>18100</v>
      </c>
      <c r="G16" s="19">
        <v>12.395000000000001</v>
      </c>
      <c r="H16" s="18">
        <v>18100</v>
      </c>
      <c r="I16" s="35">
        <v>2.9480000000000004</v>
      </c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110434.78260869563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4">
        <f>Overview!D19</f>
        <v>32531.307126420543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4">
        <f>Overview!D20</f>
        <v>18000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4">
        <f>Overview!D21</f>
        <v>66000</v>
      </c>
      <c r="D20" s="23" t="s">
        <v>7</v>
      </c>
      <c r="F20" s="18"/>
      <c r="G20" s="19"/>
      <c r="H20" s="18"/>
      <c r="I20" s="35"/>
    </row>
    <row r="21" spans="1:24" x14ac:dyDescent="0.25">
      <c r="A21" s="56" t="s">
        <v>57</v>
      </c>
      <c r="B21" s="15" t="s">
        <v>25</v>
      </c>
      <c r="C21" s="25">
        <f>Overview!D22</f>
        <v>22000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1" t="s">
        <v>28</v>
      </c>
      <c r="B22" s="38" t="s">
        <v>29</v>
      </c>
      <c r="C22" s="92">
        <f>Overview!D23</f>
        <v>11.5</v>
      </c>
      <c r="D22" s="93" t="s">
        <v>7</v>
      </c>
      <c r="F22" s="45"/>
      <c r="G22" s="46"/>
      <c r="H22" s="45"/>
      <c r="I22" s="47"/>
      <c r="J22" s="21"/>
    </row>
    <row r="23" spans="1:24" ht="15.75" thickBot="1" x14ac:dyDescent="0.3">
      <c r="A23" s="89"/>
      <c r="B23" s="62"/>
      <c r="C23" s="90"/>
      <c r="D23" s="105"/>
      <c r="F23" s="55"/>
      <c r="G23" s="55"/>
      <c r="H23" s="55"/>
      <c r="I23" s="55"/>
      <c r="J23" s="55"/>
      <c r="S23" s="49"/>
      <c r="T23" s="43"/>
      <c r="W23" s="43"/>
    </row>
    <row r="24" spans="1:24" ht="15.75" thickBot="1" x14ac:dyDescent="0.3">
      <c r="A24" s="137" t="s">
        <v>56</v>
      </c>
      <c r="B24" s="137"/>
      <c r="C24" s="137"/>
      <c r="D24" s="138"/>
      <c r="F24" s="142" t="s">
        <v>43</v>
      </c>
      <c r="G24" s="143"/>
      <c r="H24" s="143"/>
      <c r="I24" s="144"/>
      <c r="J24" s="55"/>
      <c r="V24" s="43"/>
      <c r="W24" s="43"/>
      <c r="X24" s="43"/>
    </row>
    <row r="25" spans="1:24" x14ac:dyDescent="0.25">
      <c r="A25" s="95" t="s">
        <v>64</v>
      </c>
      <c r="B25" s="96" t="s">
        <v>54</v>
      </c>
      <c r="C25" s="51">
        <f>$C$11*$C$19/C$14/$C$17</f>
        <v>0.12896751968503942</v>
      </c>
      <c r="D25" s="30"/>
      <c r="F25" s="145" t="s">
        <v>68</v>
      </c>
      <c r="G25" s="146"/>
      <c r="H25" s="146"/>
      <c r="I25" s="147"/>
      <c r="J25" s="55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0.26205061240856942</v>
      </c>
      <c r="D26" s="54" t="s">
        <v>34</v>
      </c>
      <c r="F26" s="148"/>
      <c r="G26" s="149"/>
      <c r="H26" s="149"/>
      <c r="I26" s="150"/>
      <c r="J26" s="55"/>
      <c r="V26" s="43"/>
      <c r="W26" s="43"/>
      <c r="X26" s="43"/>
    </row>
    <row r="27" spans="1:24" x14ac:dyDescent="0.25">
      <c r="A27" s="97" t="s">
        <v>63</v>
      </c>
      <c r="B27" s="88" t="s">
        <v>59</v>
      </c>
      <c r="C27" s="53">
        <f>C11*C20/C26/C18</f>
        <v>2.3226217971346026</v>
      </c>
      <c r="D27" s="54"/>
      <c r="F27" s="148"/>
      <c r="G27" s="149"/>
      <c r="H27" s="149"/>
      <c r="I27" s="150"/>
      <c r="J27" s="50"/>
      <c r="V27" s="43"/>
      <c r="W27" s="43"/>
      <c r="X27" s="43"/>
    </row>
    <row r="28" spans="1:24" x14ac:dyDescent="0.25">
      <c r="A28" s="56" t="s">
        <v>49</v>
      </c>
      <c r="B28" s="15" t="s">
        <v>60</v>
      </c>
      <c r="C28" s="57">
        <f>($C$5-$C$8)*(C29/C12)^(1/$C$11)+$C$8</f>
        <v>5.0955159732869895</v>
      </c>
      <c r="D28" s="17" t="s">
        <v>13</v>
      </c>
      <c r="E28" s="21"/>
      <c r="F28" s="148"/>
      <c r="G28" s="149"/>
      <c r="H28" s="149"/>
      <c r="I28" s="150"/>
      <c r="J28" s="52"/>
      <c r="P28" s="21"/>
      <c r="Q28" s="21"/>
      <c r="V28" s="43"/>
      <c r="W28" s="43"/>
      <c r="X28" s="43"/>
    </row>
    <row r="29" spans="1:24" ht="15.75" thickBot="1" x14ac:dyDescent="0.3">
      <c r="A29" s="58" t="s">
        <v>50</v>
      </c>
      <c r="B29" s="59" t="s">
        <v>44</v>
      </c>
      <c r="C29" s="60">
        <f>C12*(1-C25*(EXP(C21/C19)-1))</f>
        <v>55.292679218208143</v>
      </c>
      <c r="D29" s="26"/>
      <c r="E29" s="21"/>
      <c r="F29" s="151"/>
      <c r="G29" s="152"/>
      <c r="H29" s="152"/>
      <c r="I29" s="153"/>
      <c r="J29" s="52"/>
      <c r="P29" s="21"/>
      <c r="Q29" s="21"/>
      <c r="V29" s="43"/>
      <c r="W29" s="43"/>
      <c r="X29" s="43"/>
    </row>
    <row r="30" spans="1:24" ht="15.75" thickBot="1" x14ac:dyDescent="0.3">
      <c r="A30" s="61"/>
      <c r="B30" s="62"/>
      <c r="C30" s="63"/>
      <c r="D30" s="64"/>
      <c r="E30" s="21"/>
      <c r="F30" s="21"/>
      <c r="H30" s="21"/>
      <c r="I30" s="21"/>
    </row>
    <row r="31" spans="1:24" ht="15.75" thickBot="1" x14ac:dyDescent="0.3">
      <c r="A31" s="100" t="s">
        <v>38</v>
      </c>
      <c r="B31" s="101" t="s">
        <v>46</v>
      </c>
      <c r="C31" s="102"/>
      <c r="D31" s="103"/>
      <c r="E31" s="104" t="s">
        <v>39</v>
      </c>
      <c r="F31" s="104" t="s">
        <v>45</v>
      </c>
      <c r="G31" s="104" t="s">
        <v>40</v>
      </c>
      <c r="H31" s="104" t="s">
        <v>41</v>
      </c>
      <c r="I31" s="104" t="s">
        <v>42</v>
      </c>
      <c r="R31" s="43"/>
      <c r="S31" s="65"/>
      <c r="T31" s="65"/>
      <c r="U31" s="65"/>
      <c r="V31" s="65"/>
      <c r="W31" s="65"/>
      <c r="X31" s="65"/>
    </row>
    <row r="32" spans="1:24" x14ac:dyDescent="0.25">
      <c r="A32" s="111">
        <f>A33-$C$4-9000</f>
        <v>-18000</v>
      </c>
      <c r="B32" s="67"/>
      <c r="C32" s="68"/>
      <c r="D32" s="69"/>
      <c r="E32" s="70">
        <f t="shared" ref="E32:E95" si="0">IF(A32&lt;=$C$21,$C$17*EXP(-A32/$C$19),$C$18*EXP(-(A32-$C$21)/$C$20))</f>
        <v>300192.86279504234</v>
      </c>
      <c r="F32" s="71">
        <f>IF(A32&lt;=$C$21,IF($C$12*(1-$C$25*(EXP(A32/$C$19)-1))&gt;0,$C$12*(1-$C$25*(EXP(A32/$C$19)-1)),0),IF($C$29*(1-$C$27*(EXP((A32-$C$21)/$C$20)-1))&gt;0,$C$29*(1-$C$27*(EXP((A32-$C$21)/$C$20)-1)),0))</f>
        <v>86.521841649123203</v>
      </c>
      <c r="G32" s="72">
        <f t="shared" ref="G32:G95" si="1">IF(A32&lt;=$C$21,($C$5-$C$8)*(F32/$C$12)^(1/$C$11)+$C$8, ($C$28-$C$8)*(F32/$C$29)^(1/$C$11)+$C$8)</f>
        <v>20.597388354788531</v>
      </c>
      <c r="H32" s="73">
        <f t="shared" ref="H32:H95" si="2">A32-$C$6/2</f>
        <v>-28000</v>
      </c>
      <c r="I32" s="73">
        <f t="shared" ref="I32:I95" si="3">A32+$C$6/2</f>
        <v>-8000</v>
      </c>
      <c r="R32" s="43"/>
      <c r="S32" s="65"/>
      <c r="T32" s="65"/>
      <c r="U32" s="65"/>
      <c r="V32" s="65"/>
      <c r="W32" s="65"/>
      <c r="X32" s="65"/>
    </row>
    <row r="33" spans="1:37" x14ac:dyDescent="0.25">
      <c r="A33" s="112">
        <f t="shared" ref="A33:A40" si="4">A34-$C$4</f>
        <v>-8000</v>
      </c>
      <c r="B33" s="66"/>
      <c r="D33" s="74"/>
      <c r="E33" s="75">
        <f t="shared" si="0"/>
        <v>172236.68190961835</v>
      </c>
      <c r="F33" s="76">
        <f t="shared" ref="F33:F96" si="5">IF(A33&lt;=$C$21,IF($C$12*(1-$C$25*(EXP(A33/$C$19)-1))&gt;0,$C$12*(1-$C$25*(EXP(A33/$C$19)-1)),0),IF($C$29*(1-$C$27*(EXP((A33-$C$21)/$C$20)-1))&gt;0,$C$29*(1-$C$27*(EXP((A33-$C$21)/$C$20)-1)),0))</f>
        <v>83.702086025483041</v>
      </c>
      <c r="G33" s="77">
        <f t="shared" si="1"/>
        <v>18.506403624854361</v>
      </c>
      <c r="H33" s="78">
        <f t="shared" si="2"/>
        <v>-18000</v>
      </c>
      <c r="I33" s="78">
        <f t="shared" si="3"/>
        <v>2000</v>
      </c>
      <c r="R33" s="43"/>
      <c r="S33" s="65"/>
      <c r="T33" s="65"/>
      <c r="U33" s="65"/>
      <c r="V33" s="65"/>
      <c r="W33" s="65"/>
      <c r="X33" s="65"/>
    </row>
    <row r="34" spans="1:37" x14ac:dyDescent="0.25">
      <c r="A34" s="112">
        <f t="shared" si="4"/>
        <v>-7000</v>
      </c>
      <c r="B34" s="66"/>
      <c r="D34" s="74"/>
      <c r="E34" s="75">
        <f t="shared" si="0"/>
        <v>162928.9201454861</v>
      </c>
      <c r="F34" s="76">
        <f t="shared" si="5"/>
        <v>83.32416796727307</v>
      </c>
      <c r="G34" s="77">
        <f t="shared" si="1"/>
        <v>18.238326733152942</v>
      </c>
      <c r="H34" s="78">
        <f t="shared" si="2"/>
        <v>-17000</v>
      </c>
      <c r="I34" s="78">
        <f t="shared" si="3"/>
        <v>3000</v>
      </c>
      <c r="R34" s="43"/>
      <c r="S34" s="65"/>
      <c r="T34" s="65"/>
      <c r="U34" s="65"/>
      <c r="V34" s="65"/>
      <c r="W34" s="65"/>
      <c r="X34" s="65"/>
    </row>
    <row r="35" spans="1:37" x14ac:dyDescent="0.25">
      <c r="A35" s="112">
        <f t="shared" si="4"/>
        <v>-6000</v>
      </c>
      <c r="B35" s="66"/>
      <c r="D35" s="74"/>
      <c r="E35" s="75">
        <f t="shared" si="0"/>
        <v>154124.15477037683</v>
      </c>
      <c r="F35" s="76">
        <f t="shared" si="5"/>
        <v>82.924660302693368</v>
      </c>
      <c r="G35" s="77">
        <f t="shared" si="1"/>
        <v>17.958003354136796</v>
      </c>
      <c r="H35" s="78">
        <f t="shared" si="2"/>
        <v>-16000</v>
      </c>
      <c r="I35" s="78">
        <f t="shared" si="3"/>
        <v>4000</v>
      </c>
      <c r="R35" s="43"/>
      <c r="S35" s="65"/>
      <c r="T35" s="65"/>
      <c r="U35" s="65"/>
      <c r="V35" s="65"/>
      <c r="W35" s="65"/>
      <c r="X35" s="65"/>
    </row>
    <row r="36" spans="1:37" x14ac:dyDescent="0.25">
      <c r="A36" s="112">
        <f t="shared" si="4"/>
        <v>-5000</v>
      </c>
      <c r="B36" s="66"/>
      <c r="D36" s="74"/>
      <c r="E36" s="75">
        <f t="shared" si="0"/>
        <v>145795.20359228976</v>
      </c>
      <c r="F36" s="76">
        <f t="shared" si="5"/>
        <v>82.502329666221812</v>
      </c>
      <c r="G36" s="77">
        <f t="shared" si="1"/>
        <v>17.665072513023876</v>
      </c>
      <c r="H36" s="78">
        <f t="shared" si="2"/>
        <v>-15000</v>
      </c>
      <c r="I36" s="78">
        <f t="shared" si="3"/>
        <v>5000</v>
      </c>
      <c r="R36" s="43"/>
      <c r="S36" s="65"/>
      <c r="T36" s="65"/>
      <c r="U36" s="65"/>
      <c r="V36" s="65"/>
      <c r="W36" s="65"/>
      <c r="X36" s="65"/>
    </row>
    <row r="37" spans="1:37" x14ac:dyDescent="0.25">
      <c r="A37" s="112">
        <f t="shared" si="4"/>
        <v>-4000</v>
      </c>
      <c r="B37" s="66"/>
      <c r="D37" s="74"/>
      <c r="E37" s="75">
        <f t="shared" si="0"/>
        <v>137916.35335931618</v>
      </c>
      <c r="F37" s="76">
        <f t="shared" si="5"/>
        <v>82.055872232945489</v>
      </c>
      <c r="G37" s="77">
        <f t="shared" si="1"/>
        <v>17.359188476328118</v>
      </c>
      <c r="H37" s="78">
        <f t="shared" si="2"/>
        <v>-14000</v>
      </c>
      <c r="I37" s="78">
        <f t="shared" si="3"/>
        <v>6000</v>
      </c>
      <c r="R37" s="43"/>
      <c r="S37" s="65"/>
      <c r="T37" s="65"/>
      <c r="U37" s="65"/>
      <c r="V37" s="65"/>
      <c r="W37" s="65"/>
      <c r="X37" s="65"/>
    </row>
    <row r="38" spans="1:37" x14ac:dyDescent="0.25">
      <c r="A38" s="112">
        <f t="shared" si="4"/>
        <v>-3000</v>
      </c>
      <c r="B38" s="66"/>
      <c r="D38" s="74"/>
      <c r="E38" s="75">
        <f t="shared" si="0"/>
        <v>130463.28037733652</v>
      </c>
      <c r="F38" s="76">
        <f t="shared" si="5"/>
        <v>81.583909693374636</v>
      </c>
      <c r="G38" s="77">
        <f t="shared" si="1"/>
        <v>17.040025134581082</v>
      </c>
      <c r="H38" s="78">
        <f t="shared" si="2"/>
        <v>-13000</v>
      </c>
      <c r="I38" s="78">
        <f t="shared" si="3"/>
        <v>7000</v>
      </c>
      <c r="R38" s="43"/>
      <c r="S38" s="65"/>
      <c r="T38" s="65"/>
      <c r="U38" s="65"/>
      <c r="V38" s="65"/>
      <c r="W38" s="65"/>
      <c r="X38" s="65"/>
    </row>
    <row r="39" spans="1:37" x14ac:dyDescent="0.25">
      <c r="A39" s="112">
        <f t="shared" si="4"/>
        <v>-2000</v>
      </c>
      <c r="B39" s="66"/>
      <c r="D39" s="74"/>
      <c r="E39" s="75">
        <f t="shared" si="0"/>
        <v>123412.97541757971</v>
      </c>
      <c r="F39" s="76">
        <f t="shared" si="5"/>
        <v>81.084984998306794</v>
      </c>
      <c r="G39" s="77">
        <f t="shared" si="1"/>
        <v>16.707280923499123</v>
      </c>
      <c r="H39" s="78">
        <f t="shared" si="2"/>
        <v>-12000</v>
      </c>
      <c r="I39" s="78">
        <f t="shared" si="3"/>
        <v>8000</v>
      </c>
      <c r="R39" s="43"/>
      <c r="S39" s="65"/>
      <c r="T39" s="65"/>
      <c r="U39" s="65"/>
      <c r="V39" s="65"/>
      <c r="W39" s="65"/>
      <c r="X39" s="65"/>
    </row>
    <row r="40" spans="1:37" x14ac:dyDescent="0.25">
      <c r="A40" s="112">
        <f t="shared" si="4"/>
        <v>-1000</v>
      </c>
      <c r="B40" s="66"/>
      <c r="D40" s="74"/>
      <c r="E40" s="75">
        <f t="shared" si="0"/>
        <v>116743.67268221741</v>
      </c>
      <c r="F40" s="76">
        <f t="shared" si="5"/>
        <v>80.557557860604533</v>
      </c>
      <c r="G40" s="77">
        <f t="shared" si="1"/>
        <v>16.360684326309059</v>
      </c>
      <c r="H40" s="78">
        <f t="shared" si="2"/>
        <v>-11000</v>
      </c>
      <c r="I40" s="78">
        <f t="shared" si="3"/>
        <v>9000</v>
      </c>
      <c r="R40" s="43"/>
      <c r="S40" s="65"/>
      <c r="T40" s="65"/>
      <c r="U40" s="65"/>
      <c r="V40" s="65"/>
      <c r="W40" s="65"/>
      <c r="X40" s="65"/>
    </row>
    <row r="41" spans="1:37" x14ac:dyDescent="0.25">
      <c r="A41" s="112">
        <v>0</v>
      </c>
      <c r="B41" s="66"/>
      <c r="D41" s="74"/>
      <c r="E41" s="75">
        <f t="shared" si="0"/>
        <v>110434.78260869563</v>
      </c>
      <c r="F41" s="76">
        <f t="shared" si="5"/>
        <v>80</v>
      </c>
      <c r="G41" s="77">
        <f t="shared" si="1"/>
        <v>16</v>
      </c>
      <c r="H41" s="78">
        <f t="shared" si="2"/>
        <v>-10000</v>
      </c>
      <c r="I41" s="78">
        <f t="shared" si="3"/>
        <v>10000</v>
      </c>
      <c r="T41" s="79"/>
      <c r="U41" s="79"/>
      <c r="V41" s="79"/>
      <c r="W41" s="79"/>
      <c r="X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</row>
    <row r="42" spans="1:37" x14ac:dyDescent="0.25">
      <c r="A42" s="112">
        <f>A41+$C$4</f>
        <v>1000</v>
      </c>
      <c r="B42" s="66"/>
      <c r="D42" s="74"/>
      <c r="E42" s="75">
        <f t="shared" si="0"/>
        <v>104466.82830535581</v>
      </c>
      <c r="F42" s="76">
        <f t="shared" si="5"/>
        <v>79.410590116245785</v>
      </c>
      <c r="G42" s="77">
        <f t="shared" si="1"/>
        <v>15.625035567408634</v>
      </c>
      <c r="H42" s="78">
        <f t="shared" si="2"/>
        <v>-9000</v>
      </c>
      <c r="I42" s="78">
        <f t="shared" si="3"/>
        <v>11000</v>
      </c>
      <c r="T42" s="79"/>
      <c r="U42" s="79"/>
      <c r="V42" s="79"/>
      <c r="W42" s="79"/>
      <c r="X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</row>
    <row r="43" spans="1:37" x14ac:dyDescent="0.25">
      <c r="A43" s="112">
        <f>A42+$C$4</f>
        <v>2000</v>
      </c>
      <c r="B43" s="66"/>
      <c r="D43" s="74"/>
      <c r="E43" s="75">
        <f t="shared" si="0"/>
        <v>98821.385422108651</v>
      </c>
      <c r="F43" s="76">
        <f t="shared" si="5"/>
        <v>78.787508575093298</v>
      </c>
      <c r="G43" s="77">
        <f t="shared" si="1"/>
        <v>15.23564911500355</v>
      </c>
      <c r="H43" s="78">
        <f t="shared" si="2"/>
        <v>-8000</v>
      </c>
      <c r="I43" s="78">
        <f t="shared" si="3"/>
        <v>12000</v>
      </c>
      <c r="J43" s="44"/>
      <c r="K43" s="21"/>
      <c r="L43" s="21"/>
      <c r="M43" s="21"/>
      <c r="N43" s="21"/>
      <c r="O43" s="21"/>
      <c r="T43" s="79"/>
      <c r="U43" s="79"/>
      <c r="V43" s="79"/>
      <c r="W43" s="79"/>
      <c r="X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</row>
    <row r="44" spans="1:37" x14ac:dyDescent="0.25">
      <c r="A44" s="112">
        <f t="shared" ref="A44:A107" si="6">A43+$C$4</f>
        <v>3000</v>
      </c>
      <c r="B44" s="66"/>
      <c r="D44" s="74"/>
      <c r="E44" s="75">
        <f t="shared" si="0"/>
        <v>93481.025270528669</v>
      </c>
      <c r="F44" s="76">
        <f t="shared" si="5"/>
        <v>78.128831790693042</v>
      </c>
      <c r="G44" s="77">
        <f t="shared" si="1"/>
        <v>14.831757432694523</v>
      </c>
      <c r="H44" s="78">
        <f t="shared" si="2"/>
        <v>-7000</v>
      </c>
      <c r="I44" s="78">
        <f t="shared" si="3"/>
        <v>13000</v>
      </c>
      <c r="J44" s="44"/>
      <c r="K44" s="21"/>
      <c r="L44" s="21"/>
      <c r="M44" s="21"/>
      <c r="N44" s="21"/>
      <c r="O44" s="21"/>
      <c r="T44" s="79"/>
      <c r="U44" s="79"/>
      <c r="V44" s="79"/>
      <c r="W44" s="79"/>
      <c r="X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</row>
    <row r="45" spans="1:37" x14ac:dyDescent="0.25">
      <c r="A45" s="112">
        <f t="shared" si="6"/>
        <v>4000</v>
      </c>
      <c r="B45" s="66"/>
      <c r="D45" s="74"/>
      <c r="E45" s="75">
        <f t="shared" si="0"/>
        <v>88429.261017769226</v>
      </c>
      <c r="F45" s="76">
        <f t="shared" si="5"/>
        <v>77.432526287074069</v>
      </c>
      <c r="G45" s="77">
        <f t="shared" si="1"/>
        <v>14.413345026569727</v>
      </c>
      <c r="H45" s="78">
        <f t="shared" si="2"/>
        <v>-6000</v>
      </c>
      <c r="I45" s="78">
        <f t="shared" si="3"/>
        <v>14000</v>
      </c>
      <c r="J45" s="44"/>
      <c r="K45" s="21"/>
      <c r="L45" s="21"/>
      <c r="M45" s="21"/>
      <c r="N45" s="21"/>
      <c r="O45" s="21"/>
      <c r="T45" s="79"/>
      <c r="U45" s="79"/>
      <c r="V45" s="79"/>
      <c r="W45" s="79"/>
      <c r="X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</row>
    <row r="46" spans="1:37" x14ac:dyDescent="0.25">
      <c r="A46" s="112">
        <f t="shared" si="6"/>
        <v>5000</v>
      </c>
      <c r="B46" s="66"/>
      <c r="D46" s="74"/>
      <c r="E46" s="75">
        <f t="shared" si="0"/>
        <v>83650.49678818672</v>
      </c>
      <c r="F46" s="76">
        <f t="shared" si="5"/>
        <v>76.696442420369195</v>
      </c>
      <c r="G46" s="77">
        <f t="shared" si="1"/>
        <v>13.98047392769967</v>
      </c>
      <c r="H46" s="78">
        <f t="shared" si="2"/>
        <v>-5000</v>
      </c>
      <c r="I46" s="78">
        <f t="shared" si="3"/>
        <v>15000</v>
      </c>
      <c r="J46" s="44"/>
      <c r="K46" s="21"/>
      <c r="L46" s="21"/>
      <c r="M46" s="21"/>
      <c r="N46" s="21"/>
      <c r="O46" s="21"/>
      <c r="T46" s="79"/>
      <c r="U46" s="79"/>
      <c r="V46" s="79"/>
      <c r="W46" s="79"/>
      <c r="X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</row>
    <row r="47" spans="1:37" x14ac:dyDescent="0.25">
      <c r="A47" s="112">
        <f t="shared" si="6"/>
        <v>6000</v>
      </c>
      <c r="B47" s="66"/>
      <c r="D47" s="74"/>
      <c r="E47" s="75">
        <f t="shared" si="0"/>
        <v>79129.979515540195</v>
      </c>
      <c r="F47" s="76">
        <f t="shared" si="5"/>
        <v>75.918307742405091</v>
      </c>
      <c r="G47" s="77">
        <f t="shared" si="1"/>
        <v>13.533294309491808</v>
      </c>
      <c r="H47" s="78">
        <f t="shared" si="2"/>
        <v>-4000</v>
      </c>
      <c r="I47" s="78">
        <f t="shared" si="3"/>
        <v>16000</v>
      </c>
      <c r="J47" s="44"/>
      <c r="K47" s="21"/>
      <c r="L47" s="21"/>
      <c r="M47" s="21"/>
      <c r="N47" s="21"/>
      <c r="O47" s="21"/>
      <c r="T47" s="79"/>
      <c r="U47" s="79"/>
      <c r="V47" s="79"/>
      <c r="W47" s="79"/>
      <c r="X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</row>
    <row r="48" spans="1:37" x14ac:dyDescent="0.25">
      <c r="A48" s="112">
        <f t="shared" si="6"/>
        <v>7000</v>
      </c>
      <c r="B48" s="66"/>
      <c r="D48" s="74"/>
      <c r="E48" s="75">
        <f t="shared" si="0"/>
        <v>74853.753397123626</v>
      </c>
      <c r="F48" s="76">
        <f t="shared" si="5"/>
        <v>75.095719985169154</v>
      </c>
      <c r="G48" s="77">
        <f t="shared" si="1"/>
        <v>13.072055911886073</v>
      </c>
      <c r="H48" s="78">
        <f t="shared" si="2"/>
        <v>-3000</v>
      </c>
      <c r="I48" s="78">
        <f t="shared" si="3"/>
        <v>17000</v>
      </c>
      <c r="J48" s="44"/>
      <c r="K48" s="21"/>
      <c r="L48" s="21"/>
      <c r="M48" s="21"/>
      <c r="N48" s="21"/>
      <c r="O48" s="21"/>
      <c r="T48" s="79"/>
      <c r="U48" s="79"/>
      <c r="V48" s="79"/>
      <c r="W48" s="79"/>
      <c r="X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</row>
    <row r="49" spans="1:37" x14ac:dyDescent="0.25">
      <c r="A49" s="112">
        <f t="shared" si="6"/>
        <v>8000</v>
      </c>
      <c r="B49" s="66"/>
      <c r="D49" s="74"/>
      <c r="E49" s="75">
        <f t="shared" si="0"/>
        <v>70808.616809221057</v>
      </c>
      <c r="F49" s="76">
        <f t="shared" si="5"/>
        <v>74.22613964449495</v>
      </c>
      <c r="G49" s="77">
        <f t="shared" si="1"/>
        <v>12.597120252179668</v>
      </c>
      <c r="H49" s="78">
        <f t="shared" si="2"/>
        <v>-2000</v>
      </c>
      <c r="I49" s="78">
        <f t="shared" si="3"/>
        <v>18000</v>
      </c>
      <c r="J49" s="44"/>
      <c r="K49" s="21"/>
      <c r="L49" s="21"/>
      <c r="M49" s="21"/>
      <c r="N49" s="21"/>
      <c r="O49" s="21"/>
      <c r="T49" s="79"/>
      <c r="U49" s="79"/>
      <c r="V49" s="79"/>
      <c r="W49" s="79"/>
      <c r="X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</row>
    <row r="50" spans="1:37" x14ac:dyDescent="0.25">
      <c r="A50" s="112">
        <f t="shared" si="6"/>
        <v>9000</v>
      </c>
      <c r="B50" s="66"/>
      <c r="D50" s="74"/>
      <c r="E50" s="75">
        <f t="shared" si="0"/>
        <v>66982.081550873423</v>
      </c>
      <c r="F50" s="76">
        <f t="shared" si="5"/>
        <v>73.306882140070201</v>
      </c>
      <c r="G50" s="77">
        <f t="shared" si="1"/>
        <v>12.108973578557558</v>
      </c>
      <c r="H50" s="78">
        <f t="shared" si="2"/>
        <v>-1000</v>
      </c>
      <c r="I50" s="78">
        <f t="shared" si="3"/>
        <v>19000</v>
      </c>
      <c r="L50" s="21"/>
      <c r="T50" s="79"/>
      <c r="U50" s="79"/>
      <c r="V50" s="79"/>
      <c r="W50" s="79"/>
      <c r="X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</row>
    <row r="51" spans="1:37" x14ac:dyDescent="0.25">
      <c r="A51" s="112">
        <f t="shared" si="6"/>
        <v>10000</v>
      </c>
      <c r="B51" s="66"/>
      <c r="D51" s="74"/>
      <c r="E51" s="75">
        <f t="shared" si="0"/>
        <v>63362.334290133869</v>
      </c>
      <c r="F51" s="76">
        <f t="shared" si="5"/>
        <v>72.335109527563731</v>
      </c>
      <c r="G51" s="77">
        <f t="shared" si="1"/>
        <v>11.60824049242763</v>
      </c>
      <c r="H51" s="78">
        <f t="shared" si="2"/>
        <v>0</v>
      </c>
      <c r="I51" s="78">
        <f t="shared" si="3"/>
        <v>20000</v>
      </c>
      <c r="L51" s="21"/>
      <c r="T51" s="79"/>
      <c r="U51" s="79"/>
      <c r="V51" s="79"/>
      <c r="W51" s="79"/>
      <c r="X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</row>
    <row r="52" spans="1:37" x14ac:dyDescent="0.25">
      <c r="A52" s="112">
        <f t="shared" si="6"/>
        <v>11000</v>
      </c>
      <c r="B52" s="66"/>
      <c r="D52" s="74"/>
      <c r="E52" s="75">
        <f t="shared" si="0"/>
        <v>59938.200093787971</v>
      </c>
      <c r="F52" s="76">
        <f t="shared" si="5"/>
        <v>71.307821737284996</v>
      </c>
      <c r="G52" s="77">
        <f t="shared" si="1"/>
        <v>11.095698128189783</v>
      </c>
      <c r="H52" s="78">
        <f t="shared" si="2"/>
        <v>1000</v>
      </c>
      <c r="I52" s="78">
        <f t="shared" si="3"/>
        <v>21000</v>
      </c>
      <c r="L52" s="21"/>
      <c r="T52" s="79"/>
      <c r="U52" s="79"/>
      <c r="V52" s="79"/>
      <c r="W52" s="79"/>
      <c r="X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</row>
    <row r="53" spans="1:37" x14ac:dyDescent="0.25">
      <c r="A53" s="112">
        <f t="shared" si="6"/>
        <v>12000</v>
      </c>
      <c r="B53" s="66"/>
      <c r="D53" s="74"/>
      <c r="E53" s="75">
        <f t="shared" si="0"/>
        <v>56699.107927947109</v>
      </c>
      <c r="F53" s="76">
        <f t="shared" si="5"/>
        <v>70.221847312327924</v>
      </c>
      <c r="G53" s="77">
        <f t="shared" si="1"/>
        <v>10.572290732688137</v>
      </c>
      <c r="H53" s="78">
        <f t="shared" si="2"/>
        <v>2000</v>
      </c>
      <c r="I53" s="78">
        <f t="shared" si="3"/>
        <v>22000</v>
      </c>
      <c r="L53" s="21"/>
      <c r="Y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</row>
    <row r="54" spans="1:37" x14ac:dyDescent="0.25">
      <c r="A54" s="112">
        <f t="shared" si="6"/>
        <v>13000</v>
      </c>
      <c r="B54" s="66"/>
      <c r="D54" s="74"/>
      <c r="E54" s="75">
        <f t="shared" si="0"/>
        <v>53635.058023008227</v>
      </c>
      <c r="F54" s="76">
        <f t="shared" si="5"/>
        <v>69.073833617605771</v>
      </c>
      <c r="G54" s="77">
        <f t="shared" si="1"/>
        <v>10.039144429681111</v>
      </c>
      <c r="H54" s="78">
        <f t="shared" si="2"/>
        <v>3000</v>
      </c>
      <c r="I54" s="78">
        <f t="shared" si="3"/>
        <v>23000</v>
      </c>
      <c r="L54" s="21"/>
      <c r="Y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</row>
    <row r="55" spans="1:37" x14ac:dyDescent="0.25">
      <c r="A55" s="112">
        <f t="shared" si="6"/>
        <v>14000</v>
      </c>
      <c r="B55" s="66"/>
      <c r="D55" s="74"/>
      <c r="E55" s="75">
        <f t="shared" si="0"/>
        <v>50736.591002228408</v>
      </c>
      <c r="F55" s="76">
        <f t="shared" si="5"/>
        <v>67.860236489550246</v>
      </c>
      <c r="G55" s="77">
        <f t="shared" si="1"/>
        <v>9.4975818853673921</v>
      </c>
      <c r="H55" s="78">
        <f t="shared" si="2"/>
        <v>4000</v>
      </c>
      <c r="I55" s="78">
        <f t="shared" si="3"/>
        <v>24000</v>
      </c>
      <c r="L55" s="21"/>
      <c r="Y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</row>
    <row r="56" spans="1:37" x14ac:dyDescent="0.25">
      <c r="A56" s="112">
        <f t="shared" si="6"/>
        <v>15000</v>
      </c>
      <c r="B56" s="66"/>
      <c r="D56" s="74"/>
      <c r="E56" s="75">
        <f t="shared" si="0"/>
        <v>47994.758678607759</v>
      </c>
      <c r="F56" s="76">
        <f t="shared" si="5"/>
        <v>66.577309294521427</v>
      </c>
      <c r="G56" s="77">
        <f t="shared" si="1"/>
        <v>8.9491365072505715</v>
      </c>
      <c r="H56" s="78">
        <f t="shared" si="2"/>
        <v>5000</v>
      </c>
      <c r="I56" s="78">
        <f t="shared" si="3"/>
        <v>25000</v>
      </c>
      <c r="L56" s="21"/>
      <c r="Y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</row>
    <row r="57" spans="1:37" x14ac:dyDescent="0.25">
      <c r="A57" s="112">
        <f t="shared" si="6"/>
        <v>16000</v>
      </c>
      <c r="B57" s="66"/>
      <c r="D57" s="74"/>
      <c r="E57" s="75">
        <f t="shared" si="0"/>
        <v>45401.096429924175</v>
      </c>
      <c r="F57" s="76">
        <f t="shared" si="5"/>
        <v>65.221091362149053</v>
      </c>
      <c r="G57" s="77">
        <f t="shared" si="1"/>
        <v>8.3955657081072328</v>
      </c>
      <c r="H57" s="78">
        <f t="shared" si="2"/>
        <v>6000</v>
      </c>
      <c r="I57" s="78">
        <f t="shared" si="3"/>
        <v>26000</v>
      </c>
      <c r="L57" s="21"/>
      <c r="Y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</row>
    <row r="58" spans="1:37" x14ac:dyDescent="0.25">
      <c r="A58" s="112">
        <f t="shared" si="6"/>
        <v>17000</v>
      </c>
      <c r="B58" s="66"/>
      <c r="D58" s="74"/>
      <c r="E58" s="75">
        <f t="shared" si="0"/>
        <v>42947.597066635914</v>
      </c>
      <c r="F58" s="76">
        <f t="shared" si="5"/>
        <v>63.787395757896817</v>
      </c>
      <c r="G58" s="77">
        <f t="shared" si="1"/>
        <v>7.8388626470330918</v>
      </c>
      <c r="H58" s="78">
        <f t="shared" si="2"/>
        <v>7000</v>
      </c>
      <c r="I58" s="78">
        <f t="shared" si="3"/>
        <v>27000</v>
      </c>
      <c r="L58" s="21"/>
      <c r="Y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</row>
    <row r="59" spans="1:37" x14ac:dyDescent="0.25">
      <c r="A59" s="112">
        <f t="shared" si="6"/>
        <v>18000</v>
      </c>
      <c r="B59" s="66"/>
      <c r="D59" s="74"/>
      <c r="E59" s="75">
        <f t="shared" si="0"/>
        <v>40626.686111976669</v>
      </c>
      <c r="F59" s="76">
        <f t="shared" si="5"/>
        <v>62.27179635710101</v>
      </c>
      <c r="G59" s="77">
        <f t="shared" si="1"/>
        <v>7.2812657178080675</v>
      </c>
      <c r="H59" s="78">
        <f t="shared" si="2"/>
        <v>8000</v>
      </c>
      <c r="I59" s="78">
        <f t="shared" si="3"/>
        <v>28000</v>
      </c>
      <c r="Y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25">
      <c r="A60" s="112">
        <f t="shared" si="6"/>
        <v>19000</v>
      </c>
      <c r="B60" s="66"/>
      <c r="D60" s="74"/>
      <c r="E60" s="75">
        <f t="shared" si="0"/>
        <v>38431.198417927313</v>
      </c>
      <c r="F60" s="76">
        <f t="shared" si="5"/>
        <v>60.66961418057776</v>
      </c>
      <c r="G60" s="77">
        <f t="shared" si="1"/>
        <v>6.7252648884035304</v>
      </c>
      <c r="H60" s="78">
        <f t="shared" si="2"/>
        <v>9000</v>
      </c>
      <c r="I60" s="78">
        <f t="shared" si="3"/>
        <v>29000</v>
      </c>
      <c r="Y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25">
      <c r="A61" s="112">
        <f t="shared" si="6"/>
        <v>20000</v>
      </c>
      <c r="B61" s="66"/>
      <c r="D61" s="74"/>
      <c r="E61" s="75">
        <f t="shared" si="0"/>
        <v>36354.356044873042</v>
      </c>
      <c r="F61" s="76">
        <f t="shared" si="5"/>
        <v>58.975902949614692</v>
      </c>
      <c r="G61" s="77">
        <f t="shared" si="1"/>
        <v>6.173603801693341</v>
      </c>
      <c r="H61" s="78">
        <f t="shared" si="2"/>
        <v>10000</v>
      </c>
      <c r="I61" s="78">
        <f t="shared" si="3"/>
        <v>30000</v>
      </c>
      <c r="Y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25">
      <c r="A62" s="112">
        <f t="shared" si="6"/>
        <v>21000</v>
      </c>
      <c r="B62" s="66"/>
      <c r="D62" s="74"/>
      <c r="E62" s="75">
        <f t="shared" si="0"/>
        <v>34389.747336655564</v>
      </c>
      <c r="F62" s="76">
        <f t="shared" si="5"/>
        <v>57.18543381575163</v>
      </c>
      <c r="G62" s="77">
        <f t="shared" si="1"/>
        <v>5.6292763239895374</v>
      </c>
      <c r="H62" s="78">
        <f t="shared" si="2"/>
        <v>11000</v>
      </c>
      <c r="I62" s="78">
        <f t="shared" si="3"/>
        <v>31000</v>
      </c>
      <c r="Y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25">
      <c r="A63" s="112">
        <f t="shared" si="6"/>
        <v>22000</v>
      </c>
      <c r="B63" s="66"/>
      <c r="D63" s="74"/>
      <c r="E63" s="75">
        <f t="shared" si="0"/>
        <v>32531.307126420543</v>
      </c>
      <c r="F63" s="76">
        <f t="shared" si="5"/>
        <v>55.292679218208143</v>
      </c>
      <c r="G63" s="77">
        <f t="shared" si="1"/>
        <v>5.0955159732869895</v>
      </c>
      <c r="H63" s="78">
        <f t="shared" si="2"/>
        <v>12000</v>
      </c>
      <c r="I63" s="78">
        <f t="shared" si="3"/>
        <v>32000</v>
      </c>
      <c r="Y63" s="79"/>
    </row>
    <row r="64" spans="1:37" x14ac:dyDescent="0.25">
      <c r="A64" s="112">
        <f t="shared" si="6"/>
        <v>23000</v>
      </c>
      <c r="B64" s="66"/>
      <c r="D64" s="74"/>
      <c r="E64" s="75">
        <f t="shared" si="0"/>
        <v>32042.123826073152</v>
      </c>
      <c r="F64" s="76">
        <f t="shared" si="5"/>
        <v>53.332045532161281</v>
      </c>
      <c r="G64" s="77">
        <f t="shared" si="1"/>
        <v>4.5857944820500069</v>
      </c>
      <c r="H64" s="78">
        <f t="shared" si="2"/>
        <v>13000</v>
      </c>
      <c r="I64" s="78">
        <f t="shared" si="3"/>
        <v>33000</v>
      </c>
      <c r="Y64" s="79"/>
      <c r="AA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25">
      <c r="A65" s="112">
        <f t="shared" si="6"/>
        <v>24000</v>
      </c>
      <c r="B65" s="66"/>
      <c r="D65" s="74"/>
      <c r="E65" s="75">
        <f t="shared" si="0"/>
        <v>31560.296525913789</v>
      </c>
      <c r="F65" s="76">
        <f t="shared" si="5"/>
        <v>51.341479084399879</v>
      </c>
      <c r="G65" s="77">
        <f t="shared" si="1"/>
        <v>4.1111443473755669</v>
      </c>
      <c r="H65" s="78">
        <f t="shared" si="2"/>
        <v>14000</v>
      </c>
      <c r="I65" s="78">
        <f t="shared" si="3"/>
        <v>34000</v>
      </c>
      <c r="Y65" s="79"/>
      <c r="AA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25">
      <c r="A66" s="112">
        <f t="shared" si="6"/>
        <v>25000</v>
      </c>
      <c r="B66" s="66"/>
      <c r="D66" s="74"/>
      <c r="E66" s="75">
        <f t="shared" si="0"/>
        <v>31085.714611498486</v>
      </c>
      <c r="F66" s="76">
        <f t="shared" si="5"/>
        <v>49.320522895004586</v>
      </c>
      <c r="G66" s="77">
        <f t="shared" si="1"/>
        <v>3.671234695225992</v>
      </c>
      <c r="H66" s="78">
        <f t="shared" si="2"/>
        <v>15000</v>
      </c>
      <c r="I66" s="78">
        <f t="shared" si="3"/>
        <v>35000</v>
      </c>
      <c r="Y66" s="79"/>
      <c r="AA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25">
      <c r="A67" s="112">
        <f t="shared" si="6"/>
        <v>26000</v>
      </c>
      <c r="B67" s="66"/>
      <c r="D67" s="74"/>
      <c r="E67" s="75">
        <f t="shared" si="0"/>
        <v>30618.269131726793</v>
      </c>
      <c r="F67" s="76">
        <f t="shared" si="5"/>
        <v>47.268713007397736</v>
      </c>
      <c r="G67" s="77">
        <f t="shared" si="1"/>
        <v>3.2656309591255868</v>
      </c>
      <c r="H67" s="78">
        <f t="shared" si="2"/>
        <v>16000</v>
      </c>
      <c r="I67" s="78">
        <f t="shared" si="3"/>
        <v>36000</v>
      </c>
      <c r="Y67" s="79"/>
      <c r="AA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25">
      <c r="A68" s="112">
        <f t="shared" si="6"/>
        <v>27000</v>
      </c>
      <c r="B68" s="66"/>
      <c r="D68" s="74"/>
      <c r="E68" s="75">
        <f t="shared" si="0"/>
        <v>30157.852773829563</v>
      </c>
      <c r="F68" s="76">
        <f t="shared" si="5"/>
        <v>45.185578381831803</v>
      </c>
      <c r="G68" s="77">
        <f t="shared" si="1"/>
        <v>2.8937896201626869</v>
      </c>
      <c r="H68" s="78">
        <f t="shared" si="2"/>
        <v>17000</v>
      </c>
      <c r="I68" s="78">
        <f t="shared" si="3"/>
        <v>37000</v>
      </c>
      <c r="Y68" s="79"/>
      <c r="AA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25">
      <c r="A69" s="112">
        <f t="shared" si="6"/>
        <v>28000</v>
      </c>
      <c r="B69" s="66"/>
      <c r="D69" s="74"/>
      <c r="E69" s="75">
        <f t="shared" si="0"/>
        <v>29704.35983873286</v>
      </c>
      <c r="F69" s="76">
        <f t="shared" si="5"/>
        <v>43.070640787251286</v>
      </c>
      <c r="G69" s="77">
        <f t="shared" si="1"/>
        <v>2.5550530260899453</v>
      </c>
      <c r="H69" s="78">
        <f t="shared" si="2"/>
        <v>18000</v>
      </c>
      <c r="I69" s="78">
        <f t="shared" si="3"/>
        <v>38000</v>
      </c>
      <c r="Y69" s="79"/>
      <c r="AA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25">
      <c r="A70" s="112">
        <f t="shared" si="6"/>
        <v>29000</v>
      </c>
      <c r="B70" s="66"/>
      <c r="D70" s="74"/>
      <c r="E70" s="75">
        <f t="shared" si="0"/>
        <v>29257.686216792339</v>
      </c>
      <c r="F70" s="76">
        <f t="shared" si="5"/>
        <v>40.923414691503936</v>
      </c>
      <c r="G70" s="77">
        <f t="shared" si="1"/>
        <v>2.2486443527104014</v>
      </c>
      <c r="H70" s="78">
        <f t="shared" si="2"/>
        <v>19000</v>
      </c>
      <c r="I70" s="78">
        <f t="shared" si="3"/>
        <v>39000</v>
      </c>
      <c r="Y70" s="79"/>
    </row>
    <row r="71" spans="1:37" x14ac:dyDescent="0.25">
      <c r="A71" s="112">
        <f t="shared" si="6"/>
        <v>30000</v>
      </c>
      <c r="B71" s="66"/>
      <c r="D71" s="74"/>
      <c r="E71" s="75">
        <f t="shared" si="0"/>
        <v>28817.729363892475</v>
      </c>
      <c r="F71" s="76">
        <f t="shared" si="5"/>
        <v>38.743407149875814</v>
      </c>
      <c r="G71" s="77">
        <f t="shared" si="1"/>
        <v>1.9736627851568973</v>
      </c>
      <c r="H71" s="78">
        <f t="shared" si="2"/>
        <v>20000</v>
      </c>
      <c r="I71" s="78">
        <f t="shared" si="3"/>
        <v>40000</v>
      </c>
      <c r="Y71" s="79"/>
    </row>
    <row r="72" spans="1:37" x14ac:dyDescent="0.25">
      <c r="A72" s="112">
        <f t="shared" si="6"/>
        <v>31000</v>
      </c>
      <c r="B72" s="66"/>
      <c r="D72" s="74"/>
      <c r="E72" s="75">
        <f t="shared" si="0"/>
        <v>28384.388277905258</v>
      </c>
      <c r="F72" s="76">
        <f t="shared" si="5"/>
        <v>36.530117691924509</v>
      </c>
      <c r="G72" s="77">
        <f t="shared" si="1"/>
        <v>1.7290790146706665</v>
      </c>
      <c r="H72" s="78">
        <f t="shared" si="2"/>
        <v>21000</v>
      </c>
      <c r="I72" s="78">
        <f t="shared" si="3"/>
        <v>41000</v>
      </c>
      <c r="Y72" s="79"/>
    </row>
    <row r="73" spans="1:37" x14ac:dyDescent="0.25">
      <c r="A73" s="112">
        <f t="shared" si="6"/>
        <v>32000</v>
      </c>
      <c r="B73" s="66"/>
      <c r="D73" s="74"/>
      <c r="E73" s="75">
        <f t="shared" si="0"/>
        <v>27957.563475502819</v>
      </c>
      <c r="F73" s="76">
        <f t="shared" si="5"/>
        <v>34.283038206584841</v>
      </c>
      <c r="G73" s="77">
        <f t="shared" si="1"/>
        <v>1.5137311692074196</v>
      </c>
      <c r="H73" s="78">
        <f t="shared" si="2"/>
        <v>22000</v>
      </c>
      <c r="I73" s="78">
        <f t="shared" si="3"/>
        <v>42000</v>
      </c>
      <c r="Y73" s="79"/>
    </row>
    <row r="74" spans="1:37" x14ac:dyDescent="0.25">
      <c r="A74" s="112">
        <f t="shared" si="6"/>
        <v>33000</v>
      </c>
      <c r="B74" s="66"/>
      <c r="D74" s="74"/>
      <c r="E74" s="75">
        <f t="shared" si="0"/>
        <v>27537.156969318788</v>
      </c>
      <c r="F74" s="76">
        <f t="shared" si="5"/>
        <v>32.001652825520289</v>
      </c>
      <c r="G74" s="77">
        <f t="shared" si="1"/>
        <v>1.3263213252712234</v>
      </c>
      <c r="H74" s="78">
        <f t="shared" si="2"/>
        <v>23000</v>
      </c>
      <c r="I74" s="78">
        <f t="shared" si="3"/>
        <v>43000</v>
      </c>
      <c r="Y74" s="79"/>
    </row>
    <row r="75" spans="1:37" x14ac:dyDescent="0.25">
      <c r="A75" s="112">
        <f t="shared" si="6"/>
        <v>34000</v>
      </c>
      <c r="B75" s="66"/>
      <c r="D75" s="74"/>
      <c r="E75" s="75">
        <f t="shared" si="0"/>
        <v>27123.072245453044</v>
      </c>
      <c r="F75" s="76">
        <f t="shared" si="5"/>
        <v>29.685437804693663</v>
      </c>
      <c r="G75" s="77">
        <f t="shared" si="1"/>
        <v>1.1654127861569152</v>
      </c>
      <c r="H75" s="78">
        <f t="shared" si="2"/>
        <v>24000</v>
      </c>
      <c r="I75" s="78">
        <f t="shared" si="3"/>
        <v>44000</v>
      </c>
      <c r="Y75" s="79"/>
    </row>
    <row r="76" spans="1:37" x14ac:dyDescent="0.25">
      <c r="A76" s="112">
        <f t="shared" si="6"/>
        <v>35000</v>
      </c>
      <c r="B76" s="66"/>
      <c r="D76" s="74"/>
      <c r="E76" s="75">
        <f t="shared" si="0"/>
        <v>26715.214241314759</v>
      </c>
      <c r="F76" s="76">
        <f t="shared" si="5"/>
        <v>27.333861404129756</v>
      </c>
      <c r="G76" s="77">
        <f t="shared" si="1"/>
        <v>1.0294283617846824</v>
      </c>
      <c r="H76" s="78">
        <f t="shared" si="2"/>
        <v>25000</v>
      </c>
      <c r="I76" s="78">
        <f t="shared" si="3"/>
        <v>45000</v>
      </c>
      <c r="Y76" s="79"/>
    </row>
    <row r="77" spans="1:37" x14ac:dyDescent="0.25">
      <c r="A77" s="112">
        <f t="shared" si="6"/>
        <v>36000</v>
      </c>
      <c r="B77" s="66"/>
      <c r="D77" s="74"/>
      <c r="E77" s="75">
        <f t="shared" si="0"/>
        <v>26313.489323798603</v>
      </c>
      <c r="F77" s="76">
        <f t="shared" si="5"/>
        <v>24.946383765842324</v>
      </c>
      <c r="G77" s="77">
        <f t="shared" si="1"/>
        <v>0.91664995293095874</v>
      </c>
      <c r="H77" s="78">
        <f t="shared" si="2"/>
        <v>26000</v>
      </c>
      <c r="I77" s="78">
        <f t="shared" si="3"/>
        <v>46000</v>
      </c>
      <c r="Y77" s="79"/>
    </row>
    <row r="78" spans="1:37" x14ac:dyDescent="0.25">
      <c r="A78" s="112">
        <f t="shared" si="6"/>
        <v>37000</v>
      </c>
      <c r="B78" s="66"/>
      <c r="D78" s="74"/>
      <c r="E78" s="75">
        <f t="shared" si="0"/>
        <v>25917.805267789143</v>
      </c>
      <c r="F78" s="76">
        <f t="shared" si="5"/>
        <v>22.522456789897323</v>
      </c>
      <c r="G78" s="77">
        <f t="shared" si="1"/>
        <v>0.82521983647315578</v>
      </c>
      <c r="H78" s="78">
        <f t="shared" si="2"/>
        <v>27000</v>
      </c>
      <c r="I78" s="78">
        <f t="shared" si="3"/>
        <v>47000</v>
      </c>
      <c r="Y78" s="79"/>
    </row>
    <row r="79" spans="1:37" x14ac:dyDescent="0.25">
      <c r="A79" s="112">
        <f t="shared" si="6"/>
        <v>38000</v>
      </c>
      <c r="B79" s="66"/>
      <c r="C79" s="80"/>
      <c r="D79" s="74"/>
      <c r="E79" s="75">
        <f t="shared" si="0"/>
        <v>25528.071234988442</v>
      </c>
      <c r="F79" s="76">
        <f t="shared" si="5"/>
        <v>20.061524008584005</v>
      </c>
      <c r="G79" s="77">
        <f t="shared" si="1"/>
        <v>0.75314418246407755</v>
      </c>
      <c r="H79" s="78">
        <f t="shared" si="2"/>
        <v>28000</v>
      </c>
      <c r="I79" s="78">
        <f t="shared" si="3"/>
        <v>48000</v>
      </c>
      <c r="Y79" s="79"/>
    </row>
    <row r="80" spans="1:37" x14ac:dyDescent="0.25">
      <c r="A80" s="112">
        <f t="shared" si="6"/>
        <v>39000</v>
      </c>
      <c r="B80" s="66"/>
      <c r="C80" s="80"/>
      <c r="D80" s="74"/>
      <c r="E80" s="75">
        <f t="shared" si="0"/>
        <v>25144.197753062079</v>
      </c>
      <c r="F80" s="76">
        <f t="shared" si="5"/>
        <v>17.563020458665299</v>
      </c>
      <c r="G80" s="77">
        <f t="shared" si="1"/>
        <v>0.69829953308025838</v>
      </c>
      <c r="H80" s="78">
        <f t="shared" si="2"/>
        <v>29000</v>
      </c>
      <c r="I80" s="78">
        <f t="shared" si="3"/>
        <v>49000</v>
      </c>
      <c r="Y80" s="79"/>
    </row>
    <row r="81" spans="1:25" x14ac:dyDescent="0.25">
      <c r="A81" s="112">
        <f t="shared" si="6"/>
        <v>40000</v>
      </c>
      <c r="B81" s="66"/>
      <c r="C81" s="80"/>
      <c r="D81" s="74"/>
      <c r="E81" s="75">
        <f t="shared" si="0"/>
        <v>24766.096695098724</v>
      </c>
      <c r="F81" s="76">
        <f t="shared" si="5"/>
        <v>15.02637255167731</v>
      </c>
      <c r="G81" s="77">
        <f t="shared" si="1"/>
        <v>0.65844328310026323</v>
      </c>
      <c r="H81" s="78">
        <f t="shared" si="2"/>
        <v>30000</v>
      </c>
      <c r="I81" s="78">
        <f t="shared" si="3"/>
        <v>50000</v>
      </c>
      <c r="Y81" s="79"/>
    </row>
    <row r="82" spans="1:25" x14ac:dyDescent="0.25">
      <c r="A82" s="112">
        <f t="shared" si="6"/>
        <v>41000</v>
      </c>
      <c r="B82" s="66"/>
      <c r="C82" s="80"/>
      <c r="D82" s="74"/>
      <c r="E82" s="75">
        <f t="shared" si="0"/>
        <v>24393.681259378602</v>
      </c>
      <c r="F82" s="76">
        <f t="shared" si="5"/>
        <v>12.450997942249293</v>
      </c>
      <c r="G82" s="77">
        <f t="shared" si="1"/>
        <v>0.63122971124464222</v>
      </c>
      <c r="H82" s="78">
        <f t="shared" si="2"/>
        <v>31000</v>
      </c>
      <c r="I82" s="78">
        <f t="shared" si="3"/>
        <v>51000</v>
      </c>
      <c r="Y82" s="79"/>
    </row>
    <row r="83" spans="1:25" x14ac:dyDescent="0.25">
      <c r="A83" s="112">
        <f t="shared" si="6"/>
        <v>42000</v>
      </c>
      <c r="B83" s="66"/>
      <c r="C83" s="80"/>
      <c r="D83" s="74"/>
      <c r="E83" s="75">
        <f t="shared" si="0"/>
        <v>24026.865949446168</v>
      </c>
      <c r="F83" s="76">
        <f t="shared" si="5"/>
        <v>9.8363053944127454</v>
      </c>
      <c r="G83" s="77">
        <f t="shared" si="1"/>
        <v>0.61423401583269632</v>
      </c>
      <c r="H83" s="78">
        <f t="shared" si="2"/>
        <v>32000</v>
      </c>
      <c r="I83" s="78">
        <f t="shared" si="3"/>
        <v>52000</v>
      </c>
      <c r="T83" s="79"/>
      <c r="U83" s="79"/>
      <c r="V83" s="79"/>
      <c r="W83" s="79"/>
      <c r="X83" s="79"/>
    </row>
    <row r="84" spans="1:25" x14ac:dyDescent="0.25">
      <c r="A84" s="112">
        <f t="shared" si="6"/>
        <v>43000</v>
      </c>
      <c r="B84" s="66"/>
      <c r="C84" s="80"/>
      <c r="D84" s="74"/>
      <c r="E84" s="75">
        <f t="shared" si="0"/>
        <v>23665.566554482455</v>
      </c>
      <c r="F84" s="76">
        <f t="shared" si="5"/>
        <v>7.1816946458699471</v>
      </c>
      <c r="G84" s="77">
        <f t="shared" si="1"/>
        <v>0.60498858316144799</v>
      </c>
      <c r="H84" s="78">
        <f t="shared" si="2"/>
        <v>33000</v>
      </c>
      <c r="I84" s="78">
        <f t="shared" si="3"/>
        <v>53000</v>
      </c>
      <c r="T84" s="79"/>
      <c r="U84" s="79"/>
      <c r="V84" s="79"/>
      <c r="W84" s="79"/>
      <c r="X84" s="79"/>
    </row>
    <row r="85" spans="1:25" x14ac:dyDescent="0.25">
      <c r="A85" s="112">
        <f t="shared" si="6"/>
        <v>44000</v>
      </c>
      <c r="B85" s="66"/>
      <c r="C85" s="80"/>
      <c r="D85" s="74"/>
      <c r="E85" s="75">
        <f t="shared" si="0"/>
        <v>23309.700129972563</v>
      </c>
      <c r="F85" s="76">
        <f t="shared" si="5"/>
        <v>4.4865562701898822</v>
      </c>
      <c r="G85" s="77">
        <f t="shared" si="1"/>
        <v>0.60103975534344378</v>
      </c>
      <c r="H85" s="78">
        <f t="shared" si="2"/>
        <v>34000</v>
      </c>
      <c r="I85" s="78">
        <f t="shared" si="3"/>
        <v>54000</v>
      </c>
      <c r="T85" s="79"/>
      <c r="U85" s="79"/>
      <c r="V85" s="79"/>
      <c r="W85" s="79"/>
      <c r="X85" s="79"/>
    </row>
    <row r="86" spans="1:25" x14ac:dyDescent="0.25">
      <c r="A86" s="112">
        <f t="shared" si="6"/>
        <v>45000</v>
      </c>
      <c r="B86" s="66"/>
      <c r="C86" s="80"/>
      <c r="D86" s="74"/>
      <c r="E86" s="75">
        <f t="shared" si="0"/>
        <v>22959.184978663834</v>
      </c>
      <c r="F86" s="76">
        <f t="shared" si="5"/>
        <v>1.7502715369005202</v>
      </c>
      <c r="G86" s="77">
        <f t="shared" si="1"/>
        <v>0.6000451064725294</v>
      </c>
      <c r="H86" s="78">
        <f t="shared" si="2"/>
        <v>35000</v>
      </c>
      <c r="I86" s="78">
        <f t="shared" si="3"/>
        <v>55000</v>
      </c>
      <c r="T86" s="79"/>
      <c r="U86" s="79"/>
      <c r="V86" s="79"/>
      <c r="W86" s="79"/>
      <c r="X86" s="79"/>
    </row>
    <row r="87" spans="1:25" x14ac:dyDescent="0.25">
      <c r="A87" s="112">
        <f t="shared" si="6"/>
        <v>46000</v>
      </c>
      <c r="B87" s="66"/>
      <c r="C87" s="80"/>
      <c r="D87" s="74"/>
      <c r="E87" s="75">
        <f t="shared" si="0"/>
        <v>22613.940631810416</v>
      </c>
      <c r="F87" s="76">
        <f t="shared" si="5"/>
        <v>0</v>
      </c>
      <c r="G87" s="77">
        <f t="shared" si="1"/>
        <v>0.6</v>
      </c>
      <c r="H87" s="78">
        <f t="shared" si="2"/>
        <v>36000</v>
      </c>
      <c r="I87" s="78">
        <f t="shared" si="3"/>
        <v>56000</v>
      </c>
      <c r="T87" s="79"/>
      <c r="U87" s="79"/>
      <c r="V87" s="79"/>
      <c r="W87" s="79"/>
      <c r="X87" s="79"/>
    </row>
    <row r="88" spans="1:25" x14ac:dyDescent="0.25">
      <c r="A88" s="112">
        <f t="shared" si="6"/>
        <v>47000</v>
      </c>
      <c r="B88" s="66"/>
      <c r="C88" s="80"/>
      <c r="D88" s="74"/>
      <c r="E88" s="75">
        <f t="shared" si="0"/>
        <v>22273.887830699801</v>
      </c>
      <c r="F88" s="76">
        <f t="shared" si="5"/>
        <v>0</v>
      </c>
      <c r="G88" s="77">
        <f t="shared" si="1"/>
        <v>0.6</v>
      </c>
      <c r="H88" s="78">
        <f t="shared" si="2"/>
        <v>37000</v>
      </c>
      <c r="I88" s="78">
        <f t="shared" si="3"/>
        <v>57000</v>
      </c>
      <c r="T88" s="79"/>
      <c r="U88" s="79"/>
      <c r="V88" s="79"/>
      <c r="W88" s="79"/>
      <c r="X88" s="79"/>
    </row>
    <row r="89" spans="1:25" x14ac:dyDescent="0.25">
      <c r="A89" s="112">
        <f t="shared" si="6"/>
        <v>48000</v>
      </c>
      <c r="B89" s="66"/>
      <c r="C89" s="80"/>
      <c r="D89" s="74"/>
      <c r="E89" s="75">
        <f t="shared" si="0"/>
        <v>21938.948508457197</v>
      </c>
      <c r="F89" s="76">
        <f t="shared" si="5"/>
        <v>0</v>
      </c>
      <c r="G89" s="77">
        <f t="shared" si="1"/>
        <v>0.6</v>
      </c>
      <c r="H89" s="78">
        <f t="shared" si="2"/>
        <v>38000</v>
      </c>
      <c r="I89" s="78">
        <f t="shared" si="3"/>
        <v>58000</v>
      </c>
      <c r="T89" s="79"/>
      <c r="U89" s="79"/>
      <c r="V89" s="79"/>
      <c r="W89" s="79"/>
      <c r="X89" s="79"/>
    </row>
    <row r="90" spans="1:25" x14ac:dyDescent="0.25">
      <c r="A90" s="112">
        <f t="shared" si="6"/>
        <v>49000</v>
      </c>
      <c r="B90" s="66"/>
      <c r="C90" s="80"/>
      <c r="D90" s="74"/>
      <c r="E90" s="75">
        <f t="shared" si="0"/>
        <v>21609.045772123482</v>
      </c>
      <c r="F90" s="76">
        <f t="shared" si="5"/>
        <v>0</v>
      </c>
      <c r="G90" s="77">
        <f t="shared" si="1"/>
        <v>0.6</v>
      </c>
      <c r="H90" s="78">
        <f t="shared" si="2"/>
        <v>39000</v>
      </c>
      <c r="I90" s="78">
        <f t="shared" si="3"/>
        <v>59000</v>
      </c>
      <c r="T90" s="79"/>
      <c r="U90" s="79"/>
      <c r="V90" s="79"/>
      <c r="W90" s="79"/>
      <c r="X90" s="79"/>
    </row>
    <row r="91" spans="1:25" x14ac:dyDescent="0.25">
      <c r="A91" s="112">
        <f t="shared" si="6"/>
        <v>50000</v>
      </c>
      <c r="B91" s="66"/>
      <c r="C91" s="80"/>
      <c r="D91" s="74"/>
      <c r="E91" s="75">
        <f t="shared" si="0"/>
        <v>21284.103885002689</v>
      </c>
      <c r="F91" s="76">
        <f t="shared" si="5"/>
        <v>0</v>
      </c>
      <c r="G91" s="77">
        <f t="shared" si="1"/>
        <v>0.6</v>
      </c>
      <c r="H91" s="78">
        <f t="shared" si="2"/>
        <v>40000</v>
      </c>
      <c r="I91" s="78">
        <f t="shared" si="3"/>
        <v>60000</v>
      </c>
      <c r="T91" s="79"/>
      <c r="U91" s="79"/>
      <c r="V91" s="79"/>
      <c r="W91" s="79"/>
      <c r="X91" s="79"/>
    </row>
    <row r="92" spans="1:25" x14ac:dyDescent="0.25">
      <c r="A92" s="112">
        <f t="shared" si="6"/>
        <v>51000</v>
      </c>
      <c r="B92" s="66"/>
      <c r="C92" s="80"/>
      <c r="D92" s="74"/>
      <c r="E92" s="75">
        <f t="shared" si="0"/>
        <v>20964.048249274907</v>
      </c>
      <c r="F92" s="76">
        <f t="shared" si="5"/>
        <v>0</v>
      </c>
      <c r="G92" s="77">
        <f t="shared" si="1"/>
        <v>0.6</v>
      </c>
      <c r="H92" s="78">
        <f t="shared" si="2"/>
        <v>41000</v>
      </c>
      <c r="I92" s="78">
        <f t="shared" si="3"/>
        <v>61000</v>
      </c>
      <c r="T92" s="79"/>
      <c r="U92" s="79"/>
      <c r="V92" s="79"/>
      <c r="W92" s="79"/>
      <c r="X92" s="79"/>
    </row>
    <row r="93" spans="1:25" x14ac:dyDescent="0.25">
      <c r="A93" s="112">
        <f t="shared" si="6"/>
        <v>52000</v>
      </c>
      <c r="B93" s="66"/>
      <c r="C93" s="80"/>
      <c r="D93" s="74"/>
      <c r="E93" s="75">
        <f t="shared" si="0"/>
        <v>20648.805388870645</v>
      </c>
      <c r="F93" s="76">
        <f t="shared" si="5"/>
        <v>0</v>
      </c>
      <c r="G93" s="77">
        <f t="shared" si="1"/>
        <v>0.6</v>
      </c>
      <c r="H93" s="78">
        <f t="shared" si="2"/>
        <v>42000</v>
      </c>
      <c r="I93" s="78">
        <f t="shared" si="3"/>
        <v>62000</v>
      </c>
      <c r="T93" s="79"/>
      <c r="U93" s="79"/>
      <c r="V93" s="79"/>
      <c r="W93" s="79"/>
      <c r="X93" s="79"/>
    </row>
    <row r="94" spans="1:25" x14ac:dyDescent="0.25">
      <c r="A94" s="112">
        <f t="shared" si="6"/>
        <v>53000</v>
      </c>
      <c r="B94" s="66"/>
      <c r="C94" s="80"/>
      <c r="D94" s="74"/>
      <c r="E94" s="75">
        <f t="shared" si="0"/>
        <v>20338.302932602754</v>
      </c>
      <c r="F94" s="76">
        <f t="shared" si="5"/>
        <v>0</v>
      </c>
      <c r="G94" s="77">
        <f t="shared" si="1"/>
        <v>0.6</v>
      </c>
      <c r="H94" s="78">
        <f t="shared" si="2"/>
        <v>43000</v>
      </c>
      <c r="I94" s="78">
        <f t="shared" si="3"/>
        <v>63000</v>
      </c>
      <c r="T94" s="79"/>
      <c r="U94" s="79"/>
      <c r="V94" s="79"/>
      <c r="W94" s="79"/>
      <c r="X94" s="79"/>
    </row>
    <row r="95" spans="1:25" x14ac:dyDescent="0.25">
      <c r="A95" s="112">
        <f t="shared" si="6"/>
        <v>54000</v>
      </c>
      <c r="B95" s="66"/>
      <c r="C95" s="80"/>
      <c r="D95" s="74"/>
      <c r="E95" s="75">
        <f t="shared" si="0"/>
        <v>20032.469597551939</v>
      </c>
      <c r="F95" s="76">
        <f t="shared" si="5"/>
        <v>0</v>
      </c>
      <c r="G95" s="77">
        <f t="shared" si="1"/>
        <v>0.6</v>
      </c>
      <c r="H95" s="78">
        <f t="shared" si="2"/>
        <v>44000</v>
      </c>
      <c r="I95" s="78">
        <f t="shared" si="3"/>
        <v>64000</v>
      </c>
      <c r="T95" s="79"/>
      <c r="U95" s="79"/>
      <c r="V95" s="79"/>
      <c r="W95" s="79"/>
      <c r="X95" s="79"/>
    </row>
    <row r="96" spans="1:25" x14ac:dyDescent="0.25">
      <c r="A96" s="112">
        <f t="shared" si="6"/>
        <v>55000</v>
      </c>
      <c r="B96" s="66"/>
      <c r="C96" s="80"/>
      <c r="D96" s="74"/>
      <c r="E96" s="75">
        <f t="shared" ref="E96:E159" si="7">IF(A96&lt;=$C$21,$C$17*EXP(-A96/$C$19),$C$18*EXP(-(A96-$C$21)/$C$20))</f>
        <v>19731.235172702145</v>
      </c>
      <c r="F96" s="76">
        <f t="shared" si="5"/>
        <v>0</v>
      </c>
      <c r="G96" s="77">
        <f t="shared" ref="G96:G159" si="8">IF(A96&lt;=$C$21,($C$5-$C$8)*(F96/$C$12)^(1/$C$11)+$C$8, ($C$28-$C$8)*(F96/$C$29)^(1/$C$11)+$C$8)</f>
        <v>0.6</v>
      </c>
      <c r="H96" s="78">
        <f t="shared" ref="H96:H159" si="9">A96-$C$6/2</f>
        <v>45000</v>
      </c>
      <c r="I96" s="78">
        <f t="shared" ref="I96:I159" si="10">A96+$C$6/2</f>
        <v>65000</v>
      </c>
      <c r="T96" s="79"/>
      <c r="U96" s="79"/>
      <c r="V96" s="79"/>
      <c r="W96" s="79"/>
      <c r="X96" s="79"/>
    </row>
    <row r="97" spans="1:24" x14ac:dyDescent="0.25">
      <c r="A97" s="112">
        <f t="shared" si="6"/>
        <v>56000</v>
      </c>
      <c r="B97" s="66"/>
      <c r="C97" s="80"/>
      <c r="D97" s="74"/>
      <c r="E97" s="75">
        <f t="shared" si="7"/>
        <v>19434.530502822039</v>
      </c>
      <c r="F97" s="76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7">
        <f t="shared" si="8"/>
        <v>0.6</v>
      </c>
      <c r="H97" s="78">
        <f t="shared" si="9"/>
        <v>46000</v>
      </c>
      <c r="I97" s="78">
        <f t="shared" si="10"/>
        <v>66000</v>
      </c>
      <c r="T97" s="79"/>
      <c r="U97" s="79"/>
      <c r="V97" s="79"/>
      <c r="W97" s="79"/>
      <c r="X97" s="79"/>
    </row>
    <row r="98" spans="1:24" x14ac:dyDescent="0.25">
      <c r="A98" s="112">
        <f t="shared" si="6"/>
        <v>57000</v>
      </c>
      <c r="B98" s="66"/>
      <c r="C98" s="80"/>
      <c r="D98" s="74"/>
      <c r="E98" s="75">
        <f t="shared" si="7"/>
        <v>19142.287472588825</v>
      </c>
      <c r="F98" s="76">
        <f t="shared" si="11"/>
        <v>0</v>
      </c>
      <c r="G98" s="77">
        <f t="shared" si="8"/>
        <v>0.6</v>
      </c>
      <c r="H98" s="78">
        <f t="shared" si="9"/>
        <v>47000</v>
      </c>
      <c r="I98" s="78">
        <f t="shared" si="10"/>
        <v>67000</v>
      </c>
      <c r="T98" s="79"/>
      <c r="U98" s="79"/>
      <c r="V98" s="79"/>
      <c r="W98" s="79"/>
      <c r="X98" s="79"/>
    </row>
    <row r="99" spans="1:24" x14ac:dyDescent="0.25">
      <c r="A99" s="112">
        <f t="shared" si="6"/>
        <v>58000</v>
      </c>
      <c r="B99" s="66"/>
      <c r="C99" s="80"/>
      <c r="D99" s="74"/>
      <c r="E99" s="75">
        <f t="shared" si="7"/>
        <v>18854.438990950825</v>
      </c>
      <c r="F99" s="76">
        <f t="shared" si="11"/>
        <v>0</v>
      </c>
      <c r="G99" s="77">
        <f t="shared" si="8"/>
        <v>0.6</v>
      </c>
      <c r="H99" s="78">
        <f t="shared" si="9"/>
        <v>48000</v>
      </c>
      <c r="I99" s="78">
        <f t="shared" si="10"/>
        <v>68000</v>
      </c>
      <c r="T99" s="79"/>
      <c r="U99" s="79"/>
      <c r="V99" s="79"/>
      <c r="W99" s="79"/>
      <c r="X99" s="79"/>
    </row>
    <row r="100" spans="1:24" x14ac:dyDescent="0.25">
      <c r="A100" s="112">
        <f t="shared" si="6"/>
        <v>59000</v>
      </c>
      <c r="B100" s="66"/>
      <c r="C100" s="80"/>
      <c r="D100" s="74"/>
      <c r="E100" s="75">
        <f t="shared" si="7"/>
        <v>18570.918975725213</v>
      </c>
      <c r="F100" s="76">
        <f t="shared" si="11"/>
        <v>0</v>
      </c>
      <c r="G100" s="77">
        <f t="shared" si="8"/>
        <v>0.6</v>
      </c>
      <c r="H100" s="78">
        <f t="shared" si="9"/>
        <v>49000</v>
      </c>
      <c r="I100" s="78">
        <f t="shared" si="10"/>
        <v>69000</v>
      </c>
      <c r="T100" s="79"/>
      <c r="U100" s="79"/>
      <c r="V100" s="79"/>
      <c r="W100" s="79"/>
      <c r="X100" s="79"/>
    </row>
    <row r="101" spans="1:24" x14ac:dyDescent="0.25">
      <c r="A101" s="112">
        <f t="shared" si="6"/>
        <v>60000</v>
      </c>
      <c r="B101" s="66"/>
      <c r="C101" s="80"/>
      <c r="D101" s="74"/>
      <c r="E101" s="75">
        <f t="shared" si="7"/>
        <v>18291.662338427315</v>
      </c>
      <c r="F101" s="76">
        <f t="shared" si="11"/>
        <v>0</v>
      </c>
      <c r="G101" s="77">
        <f t="shared" si="8"/>
        <v>0.6</v>
      </c>
      <c r="H101" s="78">
        <f t="shared" si="9"/>
        <v>50000</v>
      </c>
      <c r="I101" s="78">
        <f t="shared" si="10"/>
        <v>70000</v>
      </c>
      <c r="T101" s="79"/>
      <c r="U101" s="79"/>
      <c r="V101" s="79"/>
      <c r="W101" s="79"/>
      <c r="X101" s="79"/>
    </row>
    <row r="102" spans="1:24" x14ac:dyDescent="0.25">
      <c r="A102" s="112">
        <f t="shared" si="6"/>
        <v>61000</v>
      </c>
      <c r="B102" s="66"/>
      <c r="C102" s="80"/>
      <c r="D102" s="74"/>
      <c r="E102" s="75">
        <f t="shared" si="7"/>
        <v>18016.604969328098</v>
      </c>
      <c r="F102" s="76">
        <f t="shared" si="11"/>
        <v>0</v>
      </c>
      <c r="G102" s="77">
        <f t="shared" si="8"/>
        <v>0.6</v>
      </c>
      <c r="H102" s="78">
        <f t="shared" si="9"/>
        <v>51000</v>
      </c>
      <c r="I102" s="78">
        <f t="shared" si="10"/>
        <v>71000</v>
      </c>
      <c r="T102" s="79"/>
      <c r="U102" s="79"/>
      <c r="V102" s="79"/>
      <c r="W102" s="79"/>
      <c r="X102" s="79"/>
    </row>
    <row r="103" spans="1:24" x14ac:dyDescent="0.25">
      <c r="A103" s="112">
        <f t="shared" si="6"/>
        <v>62000</v>
      </c>
      <c r="B103" s="66"/>
      <c r="C103" s="80"/>
      <c r="D103" s="74"/>
      <c r="E103" s="75">
        <f t="shared" si="7"/>
        <v>17745.683722736278</v>
      </c>
      <c r="F103" s="76">
        <f t="shared" si="11"/>
        <v>0</v>
      </c>
      <c r="G103" s="77">
        <f t="shared" si="8"/>
        <v>0.6</v>
      </c>
      <c r="H103" s="78">
        <f t="shared" si="9"/>
        <v>52000</v>
      </c>
      <c r="I103" s="78">
        <f t="shared" si="10"/>
        <v>72000</v>
      </c>
      <c r="T103" s="79"/>
      <c r="U103" s="79"/>
      <c r="V103" s="79"/>
      <c r="W103" s="79"/>
      <c r="X103" s="79"/>
    </row>
    <row r="104" spans="1:24" x14ac:dyDescent="0.25">
      <c r="A104" s="112">
        <f t="shared" si="6"/>
        <v>63000</v>
      </c>
      <c r="B104" s="66"/>
      <c r="C104" s="80"/>
      <c r="D104" s="74"/>
      <c r="E104" s="75">
        <f t="shared" si="7"/>
        <v>17478.836402501831</v>
      </c>
      <c r="F104" s="76">
        <f t="shared" si="11"/>
        <v>0</v>
      </c>
      <c r="G104" s="77">
        <f t="shared" si="8"/>
        <v>0.6</v>
      </c>
      <c r="H104" s="78">
        <f t="shared" si="9"/>
        <v>53000</v>
      </c>
      <c r="I104" s="78">
        <f t="shared" si="10"/>
        <v>73000</v>
      </c>
      <c r="T104" s="79"/>
      <c r="U104" s="79"/>
      <c r="V104" s="79"/>
      <c r="W104" s="79"/>
      <c r="X104" s="79"/>
    </row>
    <row r="105" spans="1:24" x14ac:dyDescent="0.25">
      <c r="A105" s="112">
        <f t="shared" si="6"/>
        <v>64000</v>
      </c>
      <c r="B105" s="66"/>
      <c r="C105" s="80"/>
      <c r="D105" s="74"/>
      <c r="E105" s="75">
        <f t="shared" si="7"/>
        <v>17216.001747737413</v>
      </c>
      <c r="F105" s="76">
        <f t="shared" si="11"/>
        <v>0</v>
      </c>
      <c r="G105" s="77">
        <f t="shared" si="8"/>
        <v>0.6</v>
      </c>
      <c r="H105" s="78">
        <f t="shared" si="9"/>
        <v>54000</v>
      </c>
      <c r="I105" s="78">
        <f t="shared" si="10"/>
        <v>74000</v>
      </c>
      <c r="T105" s="79"/>
      <c r="U105" s="79"/>
      <c r="V105" s="79"/>
      <c r="W105" s="79"/>
      <c r="X105" s="79"/>
    </row>
    <row r="106" spans="1:24" x14ac:dyDescent="0.25">
      <c r="A106" s="112">
        <f t="shared" si="6"/>
        <v>65000</v>
      </c>
      <c r="B106" s="66"/>
      <c r="C106" s="80"/>
      <c r="D106" s="74"/>
      <c r="E106" s="75">
        <f t="shared" si="7"/>
        <v>16957.119418754548</v>
      </c>
      <c r="F106" s="76">
        <f t="shared" si="11"/>
        <v>0</v>
      </c>
      <c r="G106" s="77">
        <f t="shared" si="8"/>
        <v>0.6</v>
      </c>
      <c r="H106" s="78">
        <f t="shared" si="9"/>
        <v>55000</v>
      </c>
      <c r="I106" s="78">
        <f t="shared" si="10"/>
        <v>75000</v>
      </c>
      <c r="T106" s="79"/>
      <c r="U106" s="79"/>
      <c r="V106" s="79"/>
      <c r="W106" s="79"/>
      <c r="X106" s="79"/>
    </row>
    <row r="107" spans="1:24" x14ac:dyDescent="0.25">
      <c r="A107" s="112">
        <f t="shared" si="6"/>
        <v>66000</v>
      </c>
      <c r="B107" s="66"/>
      <c r="C107" s="80"/>
      <c r="D107" s="74"/>
      <c r="E107" s="75">
        <f t="shared" si="7"/>
        <v>16702.129983211264</v>
      </c>
      <c r="F107" s="76">
        <f t="shared" si="11"/>
        <v>0</v>
      </c>
      <c r="G107" s="77">
        <f t="shared" si="8"/>
        <v>0.6</v>
      </c>
      <c r="H107" s="78">
        <f t="shared" si="9"/>
        <v>56000</v>
      </c>
      <c r="I107" s="78">
        <f t="shared" si="10"/>
        <v>76000</v>
      </c>
      <c r="T107" s="79"/>
      <c r="U107" s="79"/>
      <c r="V107" s="79"/>
      <c r="W107" s="79"/>
      <c r="X107" s="79"/>
    </row>
    <row r="108" spans="1:24" x14ac:dyDescent="0.25">
      <c r="A108" s="112">
        <f t="shared" ref="A108:A167" si="12">A107+$C$4</f>
        <v>67000</v>
      </c>
      <c r="B108" s="66"/>
      <c r="C108" s="80"/>
      <c r="D108" s="74"/>
      <c r="E108" s="75">
        <f t="shared" si="7"/>
        <v>16450.974902468053</v>
      </c>
      <c r="F108" s="76">
        <f t="shared" si="11"/>
        <v>0</v>
      </c>
      <c r="G108" s="77">
        <f t="shared" si="8"/>
        <v>0.6</v>
      </c>
      <c r="H108" s="78">
        <f t="shared" si="9"/>
        <v>57000</v>
      </c>
      <c r="I108" s="78">
        <f t="shared" si="10"/>
        <v>77000</v>
      </c>
      <c r="T108" s="79"/>
      <c r="U108" s="79"/>
      <c r="V108" s="79"/>
      <c r="W108" s="79"/>
      <c r="X108" s="79"/>
    </row>
    <row r="109" spans="1:24" x14ac:dyDescent="0.25">
      <c r="A109" s="112">
        <f t="shared" si="12"/>
        <v>68000</v>
      </c>
      <c r="B109" s="66"/>
      <c r="C109" s="80"/>
      <c r="D109" s="74"/>
      <c r="E109" s="75">
        <f t="shared" si="7"/>
        <v>16203.596518148981</v>
      </c>
      <c r="F109" s="76">
        <f t="shared" si="11"/>
        <v>0</v>
      </c>
      <c r="G109" s="77">
        <f t="shared" si="8"/>
        <v>0.6</v>
      </c>
      <c r="H109" s="78">
        <f t="shared" si="9"/>
        <v>58000</v>
      </c>
      <c r="I109" s="78">
        <f t="shared" si="10"/>
        <v>78000</v>
      </c>
      <c r="T109" s="79"/>
      <c r="U109" s="79"/>
      <c r="V109" s="79"/>
      <c r="W109" s="79"/>
      <c r="X109" s="79"/>
    </row>
    <row r="110" spans="1:24" x14ac:dyDescent="0.25">
      <c r="A110" s="112">
        <f t="shared" si="12"/>
        <v>69000</v>
      </c>
      <c r="B110" s="66"/>
      <c r="C110" s="80"/>
      <c r="D110" s="74"/>
      <c r="E110" s="75">
        <f t="shared" si="7"/>
        <v>15959.938038904902</v>
      </c>
      <c r="F110" s="76">
        <f t="shared" si="11"/>
        <v>0</v>
      </c>
      <c r="G110" s="77">
        <f t="shared" si="8"/>
        <v>0.6</v>
      </c>
      <c r="H110" s="78">
        <f t="shared" si="9"/>
        <v>59000</v>
      </c>
      <c r="I110" s="78">
        <f t="shared" si="10"/>
        <v>79000</v>
      </c>
      <c r="T110" s="79"/>
      <c r="U110" s="79"/>
      <c r="V110" s="79"/>
      <c r="W110" s="79"/>
      <c r="X110" s="79"/>
    </row>
    <row r="111" spans="1:24" x14ac:dyDescent="0.25">
      <c r="A111" s="112">
        <f t="shared" si="12"/>
        <v>70000</v>
      </c>
      <c r="B111" s="66"/>
      <c r="C111" s="80"/>
      <c r="D111" s="74"/>
      <c r="E111" s="75">
        <f t="shared" si="7"/>
        <v>15719.943527375714</v>
      </c>
      <c r="F111" s="76">
        <f t="shared" si="11"/>
        <v>0</v>
      </c>
      <c r="G111" s="77">
        <f t="shared" si="8"/>
        <v>0.6</v>
      </c>
      <c r="H111" s="78">
        <f t="shared" si="9"/>
        <v>60000</v>
      </c>
      <c r="I111" s="78">
        <f t="shared" si="10"/>
        <v>80000</v>
      </c>
      <c r="T111" s="79"/>
      <c r="U111" s="79"/>
      <c r="V111" s="79"/>
      <c r="W111" s="79"/>
      <c r="X111" s="79"/>
    </row>
    <row r="112" spans="1:24" x14ac:dyDescent="0.25">
      <c r="A112" s="112">
        <f t="shared" si="12"/>
        <v>71000</v>
      </c>
      <c r="B112" s="66"/>
      <c r="C112" s="80"/>
      <c r="D112" s="74"/>
      <c r="E112" s="75">
        <f t="shared" si="7"/>
        <v>15483.557887348639</v>
      </c>
      <c r="F112" s="76">
        <f t="shared" si="11"/>
        <v>0</v>
      </c>
      <c r="G112" s="77">
        <f t="shared" si="8"/>
        <v>0.6</v>
      </c>
      <c r="H112" s="78">
        <f t="shared" si="9"/>
        <v>61000</v>
      </c>
      <c r="I112" s="78">
        <f t="shared" si="10"/>
        <v>81000</v>
      </c>
      <c r="T112" s="79"/>
      <c r="U112" s="79"/>
      <c r="V112" s="79"/>
      <c r="W112" s="79"/>
      <c r="X112" s="79"/>
    </row>
    <row r="113" spans="1:24" x14ac:dyDescent="0.25">
      <c r="A113" s="112">
        <f t="shared" si="12"/>
        <v>72000</v>
      </c>
      <c r="B113" s="66"/>
      <c r="C113" s="80"/>
      <c r="D113" s="74"/>
      <c r="E113" s="75">
        <f t="shared" si="7"/>
        <v>15250.726851109655</v>
      </c>
      <c r="F113" s="76">
        <f t="shared" si="11"/>
        <v>0</v>
      </c>
      <c r="G113" s="77">
        <f t="shared" si="8"/>
        <v>0.6</v>
      </c>
      <c r="H113" s="78">
        <f t="shared" si="9"/>
        <v>62000</v>
      </c>
      <c r="I113" s="78">
        <f t="shared" si="10"/>
        <v>82000</v>
      </c>
      <c r="J113" s="79"/>
      <c r="K113" s="79"/>
      <c r="L113" s="79"/>
      <c r="M113" s="79"/>
      <c r="N113" s="81"/>
      <c r="O113" s="81"/>
      <c r="P113" s="81"/>
      <c r="Q113" s="81"/>
      <c r="R113" s="79"/>
      <c r="S113" s="81"/>
      <c r="T113" s="79"/>
      <c r="U113" s="79"/>
      <c r="V113" s="79"/>
      <c r="W113" s="79"/>
      <c r="X113" s="79"/>
    </row>
    <row r="114" spans="1:24" x14ac:dyDescent="0.25">
      <c r="A114" s="112">
        <f t="shared" si="12"/>
        <v>73000</v>
      </c>
      <c r="B114" s="66"/>
      <c r="C114" s="80"/>
      <c r="D114" s="74"/>
      <c r="E114" s="75">
        <f t="shared" si="7"/>
        <v>15021.396966985099</v>
      </c>
      <c r="F114" s="76">
        <f t="shared" si="11"/>
        <v>0</v>
      </c>
      <c r="G114" s="77">
        <f t="shared" si="8"/>
        <v>0.6</v>
      </c>
      <c r="H114" s="78">
        <f t="shared" si="9"/>
        <v>63000</v>
      </c>
      <c r="I114" s="78">
        <f t="shared" si="10"/>
        <v>83000</v>
      </c>
      <c r="J114" s="79"/>
      <c r="K114" s="79"/>
      <c r="L114" s="79"/>
      <c r="M114" s="79"/>
      <c r="N114" s="81"/>
      <c r="O114" s="81"/>
      <c r="P114" s="81"/>
      <c r="Q114" s="81"/>
      <c r="R114" s="79"/>
      <c r="S114" s="81"/>
      <c r="T114" s="79"/>
      <c r="U114" s="79"/>
      <c r="V114" s="79"/>
      <c r="W114" s="79"/>
      <c r="X114" s="79"/>
    </row>
    <row r="115" spans="1:24" x14ac:dyDescent="0.25">
      <c r="A115" s="112">
        <f t="shared" si="12"/>
        <v>74000</v>
      </c>
      <c r="B115" s="66"/>
      <c r="C115" s="80"/>
      <c r="D115" s="74"/>
      <c r="E115" s="75">
        <f t="shared" si="7"/>
        <v>14795.515587070606</v>
      </c>
      <c r="F115" s="76">
        <f t="shared" si="11"/>
        <v>0</v>
      </c>
      <c r="G115" s="77">
        <f t="shared" si="8"/>
        <v>0.6</v>
      </c>
      <c r="H115" s="78">
        <f t="shared" si="9"/>
        <v>64000</v>
      </c>
      <c r="I115" s="78">
        <f t="shared" si="10"/>
        <v>84000</v>
      </c>
      <c r="J115" s="79"/>
      <c r="K115" s="79"/>
      <c r="L115" s="79"/>
      <c r="M115" s="79"/>
      <c r="N115" s="81"/>
      <c r="O115" s="81"/>
      <c r="P115" s="81"/>
      <c r="Q115" s="81"/>
      <c r="R115" s="79"/>
      <c r="S115" s="81"/>
      <c r="T115" s="79"/>
      <c r="U115" s="79"/>
      <c r="V115" s="79"/>
      <c r="W115" s="79"/>
      <c r="X115" s="79"/>
    </row>
    <row r="116" spans="1:24" x14ac:dyDescent="0.25">
      <c r="A116" s="112">
        <f t="shared" si="12"/>
        <v>75000</v>
      </c>
      <c r="B116" s="66"/>
      <c r="C116" s="80"/>
      <c r="D116" s="74"/>
      <c r="E116" s="75">
        <f t="shared" si="7"/>
        <v>14573.030855144594</v>
      </c>
      <c r="F116" s="76">
        <f t="shared" si="11"/>
        <v>0</v>
      </c>
      <c r="G116" s="77">
        <f t="shared" si="8"/>
        <v>0.6</v>
      </c>
      <c r="H116" s="78">
        <f t="shared" si="9"/>
        <v>65000</v>
      </c>
      <c r="I116" s="78">
        <f t="shared" si="10"/>
        <v>85000</v>
      </c>
      <c r="J116" s="79"/>
      <c r="K116" s="79"/>
      <c r="L116" s="79"/>
      <c r="M116" s="79"/>
      <c r="N116" s="81"/>
      <c r="O116" s="81"/>
      <c r="P116" s="81"/>
      <c r="Q116" s="81"/>
      <c r="R116" s="79"/>
      <c r="S116" s="81"/>
      <c r="T116" s="79"/>
      <c r="U116" s="79"/>
      <c r="V116" s="79"/>
      <c r="W116" s="79"/>
      <c r="X116" s="79"/>
    </row>
    <row r="117" spans="1:24" x14ac:dyDescent="0.25">
      <c r="A117" s="112">
        <f t="shared" si="12"/>
        <v>76000</v>
      </c>
      <c r="B117" s="66"/>
      <c r="C117" s="80"/>
      <c r="D117" s="74"/>
      <c r="E117" s="75">
        <f t="shared" si="7"/>
        <v>14353.891694763477</v>
      </c>
      <c r="F117" s="76">
        <f t="shared" si="11"/>
        <v>0</v>
      </c>
      <c r="G117" s="77">
        <f t="shared" si="8"/>
        <v>0.6</v>
      </c>
      <c r="H117" s="78">
        <f t="shared" si="9"/>
        <v>66000</v>
      </c>
      <c r="I117" s="78">
        <f t="shared" si="10"/>
        <v>86000</v>
      </c>
      <c r="J117" s="79"/>
      <c r="K117" s="79"/>
      <c r="L117" s="79"/>
      <c r="M117" s="79"/>
      <c r="N117" s="81"/>
      <c r="O117" s="81"/>
      <c r="P117" s="81"/>
      <c r="Q117" s="81"/>
      <c r="R117" s="79"/>
      <c r="S117" s="81"/>
      <c r="T117" s="79"/>
      <c r="U117" s="79"/>
      <c r="V117" s="79"/>
      <c r="W117" s="79"/>
      <c r="X117" s="79"/>
    </row>
    <row r="118" spans="1:24" x14ac:dyDescent="0.25">
      <c r="A118" s="112">
        <f t="shared" si="12"/>
        <v>77000</v>
      </c>
      <c r="B118" s="66"/>
      <c r="C118" s="80"/>
      <c r="D118" s="74"/>
      <c r="E118" s="75">
        <f t="shared" si="7"/>
        <v>14138.047797535914</v>
      </c>
      <c r="F118" s="76">
        <f t="shared" si="11"/>
        <v>0</v>
      </c>
      <c r="G118" s="77">
        <f t="shared" si="8"/>
        <v>0.6</v>
      </c>
      <c r="H118" s="78">
        <f t="shared" si="9"/>
        <v>67000</v>
      </c>
      <c r="I118" s="78">
        <f t="shared" si="10"/>
        <v>87000</v>
      </c>
      <c r="J118" s="79"/>
      <c r="K118" s="79"/>
      <c r="L118" s="79"/>
      <c r="M118" s="79"/>
      <c r="N118" s="81"/>
      <c r="O118" s="81"/>
      <c r="P118" s="81"/>
      <c r="Q118" s="81"/>
      <c r="R118" s="79"/>
      <c r="S118" s="81"/>
      <c r="T118" s="79"/>
      <c r="U118" s="79"/>
      <c r="V118" s="79"/>
      <c r="W118" s="79"/>
      <c r="X118" s="79"/>
    </row>
    <row r="119" spans="1:24" x14ac:dyDescent="0.25">
      <c r="A119" s="112">
        <f t="shared" si="12"/>
        <v>78000</v>
      </c>
      <c r="B119" s="66"/>
      <c r="C119" s="80"/>
      <c r="D119" s="74"/>
      <c r="E119" s="75">
        <f t="shared" si="7"/>
        <v>13925.449611573358</v>
      </c>
      <c r="F119" s="76">
        <f t="shared" si="11"/>
        <v>0</v>
      </c>
      <c r="G119" s="77">
        <f t="shared" si="8"/>
        <v>0.6</v>
      </c>
      <c r="H119" s="78">
        <f t="shared" si="9"/>
        <v>68000</v>
      </c>
      <c r="I119" s="78">
        <f t="shared" si="10"/>
        <v>88000</v>
      </c>
      <c r="J119" s="79"/>
      <c r="K119" s="79"/>
      <c r="L119" s="79"/>
      <c r="M119" s="79"/>
      <c r="N119" s="81"/>
      <c r="O119" s="81"/>
      <c r="P119" s="81"/>
      <c r="Q119" s="81"/>
      <c r="R119" s="79"/>
      <c r="S119" s="81"/>
      <c r="T119" s="79"/>
      <c r="U119" s="79"/>
      <c r="V119" s="79"/>
      <c r="W119" s="79"/>
      <c r="X119" s="79"/>
    </row>
    <row r="120" spans="1:24" x14ac:dyDescent="0.25">
      <c r="A120" s="112">
        <f t="shared" si="12"/>
        <v>79000</v>
      </c>
      <c r="B120" s="66"/>
      <c r="C120" s="80"/>
      <c r="D120" s="74"/>
      <c r="E120" s="75">
        <f t="shared" si="7"/>
        <v>13716.048330114298</v>
      </c>
      <c r="F120" s="76">
        <f t="shared" si="11"/>
        <v>0</v>
      </c>
      <c r="G120" s="77">
        <f t="shared" si="8"/>
        <v>0.6</v>
      </c>
      <c r="H120" s="78">
        <f t="shared" si="9"/>
        <v>69000</v>
      </c>
      <c r="I120" s="78">
        <f t="shared" si="10"/>
        <v>89000</v>
      </c>
      <c r="J120" s="79"/>
      <c r="K120" s="79"/>
      <c r="L120" s="79"/>
      <c r="M120" s="79"/>
      <c r="N120" s="81"/>
      <c r="O120" s="81"/>
      <c r="P120" s="81"/>
      <c r="Q120" s="81"/>
      <c r="R120" s="79"/>
      <c r="S120" s="81"/>
      <c r="T120" s="79"/>
      <c r="U120" s="79"/>
      <c r="V120" s="79"/>
      <c r="W120" s="79"/>
      <c r="X120" s="79"/>
    </row>
    <row r="121" spans="1:24" x14ac:dyDescent="0.25">
      <c r="A121" s="112">
        <f t="shared" si="12"/>
        <v>80000</v>
      </c>
      <c r="B121" s="66"/>
      <c r="C121" s="80"/>
      <c r="D121" s="74"/>
      <c r="E121" s="75">
        <f t="shared" si="7"/>
        <v>13509.795880319549</v>
      </c>
      <c r="F121" s="76">
        <f t="shared" si="11"/>
        <v>0</v>
      </c>
      <c r="G121" s="77">
        <f t="shared" si="8"/>
        <v>0.6</v>
      </c>
      <c r="H121" s="78">
        <f t="shared" si="9"/>
        <v>70000</v>
      </c>
      <c r="I121" s="78">
        <f t="shared" si="10"/>
        <v>90000</v>
      </c>
      <c r="J121" s="79"/>
      <c r="K121" s="79"/>
      <c r="L121" s="79"/>
      <c r="M121" s="79"/>
      <c r="N121" s="81"/>
      <c r="O121" s="81"/>
      <c r="P121" s="81"/>
      <c r="Q121" s="81"/>
      <c r="R121" s="79"/>
      <c r="S121" s="81"/>
      <c r="T121" s="79"/>
      <c r="U121" s="79"/>
      <c r="V121" s="79"/>
      <c r="W121" s="79"/>
      <c r="X121" s="79"/>
    </row>
    <row r="122" spans="1:24" x14ac:dyDescent="0.25">
      <c r="A122" s="112">
        <f t="shared" si="12"/>
        <v>81000</v>
      </c>
      <c r="B122" s="66"/>
      <c r="C122" s="80"/>
      <c r="D122" s="74"/>
      <c r="E122" s="75">
        <f t="shared" si="7"/>
        <v>13306.644912236037</v>
      </c>
      <c r="F122" s="76">
        <f t="shared" si="11"/>
        <v>0</v>
      </c>
      <c r="G122" s="77">
        <f t="shared" si="8"/>
        <v>0.6</v>
      </c>
      <c r="H122" s="78">
        <f t="shared" si="9"/>
        <v>71000</v>
      </c>
      <c r="I122" s="78">
        <f t="shared" si="10"/>
        <v>91000</v>
      </c>
      <c r="J122" s="79"/>
      <c r="K122" s="79"/>
      <c r="L122" s="79"/>
      <c r="M122" s="79"/>
      <c r="N122" s="81"/>
      <c r="O122" s="81"/>
      <c r="P122" s="81"/>
      <c r="Q122" s="81"/>
      <c r="R122" s="79"/>
      <c r="S122" s="81"/>
      <c r="T122" s="79"/>
      <c r="U122" s="79"/>
      <c r="V122" s="79"/>
      <c r="W122" s="79"/>
      <c r="X122" s="79"/>
    </row>
    <row r="123" spans="1:24" x14ac:dyDescent="0.25">
      <c r="A123" s="112">
        <f t="shared" si="12"/>
        <v>82000</v>
      </c>
      <c r="B123" s="66"/>
      <c r="C123" s="80"/>
      <c r="D123" s="74"/>
      <c r="E123" s="75">
        <f t="shared" si="7"/>
        <v>13106.548787926549</v>
      </c>
      <c r="F123" s="76">
        <f t="shared" si="11"/>
        <v>0</v>
      </c>
      <c r="G123" s="77">
        <f t="shared" si="8"/>
        <v>0.6</v>
      </c>
      <c r="H123" s="78">
        <f t="shared" si="9"/>
        <v>72000</v>
      </c>
      <c r="I123" s="78">
        <f t="shared" si="10"/>
        <v>92000</v>
      </c>
      <c r="S123" s="79"/>
      <c r="T123" s="79"/>
      <c r="U123" s="79"/>
      <c r="V123" s="79"/>
      <c r="W123" s="79"/>
      <c r="X123" s="79"/>
    </row>
    <row r="124" spans="1:24" x14ac:dyDescent="0.25">
      <c r="A124" s="112">
        <f t="shared" si="12"/>
        <v>83000</v>
      </c>
      <c r="B124" s="66"/>
      <c r="C124" s="80"/>
      <c r="D124" s="74"/>
      <c r="E124" s="75">
        <f t="shared" si="7"/>
        <v>12909.461570762905</v>
      </c>
      <c r="F124" s="76">
        <f t="shared" si="11"/>
        <v>0</v>
      </c>
      <c r="G124" s="77">
        <f t="shared" si="8"/>
        <v>0.6</v>
      </c>
      <c r="H124" s="78">
        <f t="shared" si="9"/>
        <v>73000</v>
      </c>
      <c r="I124" s="78">
        <f t="shared" si="10"/>
        <v>93000</v>
      </c>
      <c r="S124" s="79"/>
      <c r="T124" s="79"/>
      <c r="U124" s="79"/>
      <c r="V124" s="79"/>
      <c r="W124" s="79"/>
      <c r="X124" s="79"/>
    </row>
    <row r="125" spans="1:24" x14ac:dyDescent="0.25">
      <c r="A125" s="112">
        <f t="shared" si="12"/>
        <v>84000</v>
      </c>
      <c r="B125" s="66"/>
      <c r="C125" s="80"/>
      <c r="D125" s="74"/>
      <c r="E125" s="75">
        <f t="shared" si="7"/>
        <v>12715.338014880184</v>
      </c>
      <c r="F125" s="76">
        <f t="shared" si="11"/>
        <v>0</v>
      </c>
      <c r="G125" s="77">
        <f t="shared" si="8"/>
        <v>0.6</v>
      </c>
      <c r="H125" s="78">
        <f t="shared" si="9"/>
        <v>74000</v>
      </c>
      <c r="I125" s="78">
        <f t="shared" si="10"/>
        <v>94000</v>
      </c>
      <c r="S125" s="79"/>
      <c r="T125" s="79"/>
      <c r="U125" s="79"/>
      <c r="V125" s="79"/>
      <c r="W125" s="79"/>
      <c r="X125" s="79"/>
    </row>
    <row r="126" spans="1:24" x14ac:dyDescent="0.25">
      <c r="A126" s="112">
        <f t="shared" si="12"/>
        <v>85000</v>
      </c>
      <c r="B126" s="66"/>
      <c r="C126" s="80"/>
      <c r="D126" s="74"/>
      <c r="E126" s="75">
        <f t="shared" si="7"/>
        <v>12524.133554789492</v>
      </c>
      <c r="F126" s="76">
        <f t="shared" si="11"/>
        <v>0</v>
      </c>
      <c r="G126" s="77">
        <f t="shared" si="8"/>
        <v>0.6</v>
      </c>
      <c r="H126" s="78">
        <f t="shared" si="9"/>
        <v>75000</v>
      </c>
      <c r="I126" s="78">
        <f t="shared" si="10"/>
        <v>95000</v>
      </c>
      <c r="S126" s="79"/>
      <c r="T126" s="79"/>
      <c r="U126" s="79"/>
      <c r="V126" s="79"/>
      <c r="W126" s="79"/>
      <c r="X126" s="79"/>
    </row>
    <row r="127" spans="1:24" x14ac:dyDescent="0.25">
      <c r="A127" s="112">
        <f t="shared" si="12"/>
        <v>86000</v>
      </c>
      <c r="B127" s="66"/>
      <c r="C127" s="80"/>
      <c r="D127" s="74"/>
      <c r="E127" s="75">
        <f t="shared" si="7"/>
        <v>12335.804295146934</v>
      </c>
      <c r="F127" s="76">
        <f t="shared" si="11"/>
        <v>0</v>
      </c>
      <c r="G127" s="77">
        <f t="shared" si="8"/>
        <v>0.6</v>
      </c>
      <c r="H127" s="78">
        <f t="shared" si="9"/>
        <v>76000</v>
      </c>
      <c r="I127" s="78">
        <f t="shared" si="10"/>
        <v>96000</v>
      </c>
      <c r="S127" s="79"/>
      <c r="T127" s="79"/>
      <c r="U127" s="79"/>
      <c r="V127" s="79"/>
      <c r="W127" s="79"/>
      <c r="X127" s="79"/>
    </row>
    <row r="128" spans="1:24" x14ac:dyDescent="0.25">
      <c r="A128" s="112">
        <f t="shared" si="12"/>
        <v>87000</v>
      </c>
      <c r="B128" s="66"/>
      <c r="C128" s="80"/>
      <c r="D128" s="74"/>
      <c r="E128" s="75">
        <f t="shared" si="7"/>
        <v>12150.307000676448</v>
      </c>
      <c r="F128" s="76">
        <f t="shared" si="11"/>
        <v>0</v>
      </c>
      <c r="G128" s="77">
        <f t="shared" si="8"/>
        <v>0.6</v>
      </c>
      <c r="H128" s="78">
        <f t="shared" si="9"/>
        <v>77000</v>
      </c>
      <c r="I128" s="78">
        <f t="shared" si="10"/>
        <v>97000</v>
      </c>
      <c r="S128" s="79"/>
      <c r="T128" s="79"/>
      <c r="U128" s="79"/>
      <c r="V128" s="79"/>
      <c r="W128" s="79"/>
      <c r="X128" s="79"/>
    </row>
    <row r="129" spans="1:24" x14ac:dyDescent="0.25">
      <c r="A129" s="112">
        <f t="shared" si="12"/>
        <v>88000</v>
      </c>
      <c r="B129" s="66"/>
      <c r="C129" s="80"/>
      <c r="D129" s="74"/>
      <c r="E129" s="75">
        <f t="shared" si="7"/>
        <v>11967.599086244149</v>
      </c>
      <c r="F129" s="76">
        <f t="shared" si="11"/>
        <v>0</v>
      </c>
      <c r="G129" s="77">
        <f t="shared" si="8"/>
        <v>0.6</v>
      </c>
      <c r="H129" s="78">
        <f t="shared" si="9"/>
        <v>78000</v>
      </c>
      <c r="I129" s="78">
        <f t="shared" si="10"/>
        <v>98000</v>
      </c>
      <c r="S129" s="79"/>
      <c r="T129" s="79"/>
      <c r="U129" s="79"/>
      <c r="V129" s="79"/>
      <c r="W129" s="79"/>
      <c r="X129" s="79"/>
    </row>
    <row r="130" spans="1:24" x14ac:dyDescent="0.25">
      <c r="A130" s="112">
        <f t="shared" si="12"/>
        <v>89000</v>
      </c>
      <c r="B130" s="66"/>
      <c r="C130" s="80"/>
      <c r="D130" s="74"/>
      <c r="E130" s="75">
        <f t="shared" si="7"/>
        <v>11787.638607081948</v>
      </c>
      <c r="F130" s="76">
        <f t="shared" si="11"/>
        <v>0</v>
      </c>
      <c r="G130" s="77">
        <f t="shared" si="8"/>
        <v>0.6</v>
      </c>
      <c r="H130" s="78">
        <f t="shared" si="9"/>
        <v>79000</v>
      </c>
      <c r="I130" s="78">
        <f t="shared" si="10"/>
        <v>99000</v>
      </c>
      <c r="S130" s="79"/>
      <c r="T130" s="79"/>
      <c r="U130" s="79"/>
      <c r="V130" s="79"/>
      <c r="W130" s="79"/>
      <c r="X130" s="79"/>
    </row>
    <row r="131" spans="1:24" x14ac:dyDescent="0.25">
      <c r="A131" s="112">
        <f t="shared" si="12"/>
        <v>90000</v>
      </c>
      <c r="B131" s="66"/>
      <c r="C131" s="80"/>
      <c r="D131" s="74"/>
      <c r="E131" s="75">
        <f t="shared" si="7"/>
        <v>11610.384249158178</v>
      </c>
      <c r="F131" s="76">
        <f t="shared" si="11"/>
        <v>0</v>
      </c>
      <c r="G131" s="77">
        <f t="shared" si="8"/>
        <v>0.6</v>
      </c>
      <c r="H131" s="78">
        <f t="shared" si="9"/>
        <v>80000</v>
      </c>
      <c r="I131" s="78">
        <f t="shared" si="10"/>
        <v>100000</v>
      </c>
      <c r="S131" s="79"/>
      <c r="T131" s="79"/>
      <c r="U131" s="79"/>
      <c r="V131" s="79"/>
      <c r="W131" s="79"/>
      <c r="X131" s="79"/>
    </row>
    <row r="132" spans="1:24" x14ac:dyDescent="0.25">
      <c r="A132" s="112">
        <f t="shared" si="12"/>
        <v>91000</v>
      </c>
      <c r="B132" s="66"/>
      <c r="C132" s="80"/>
      <c r="D132" s="74"/>
      <c r="E132" s="75">
        <f t="shared" si="7"/>
        <v>11435.795319693003</v>
      </c>
      <c r="F132" s="76">
        <f t="shared" si="11"/>
        <v>0</v>
      </c>
      <c r="G132" s="77">
        <f t="shared" si="8"/>
        <v>0.6</v>
      </c>
      <c r="H132" s="78">
        <f t="shared" si="9"/>
        <v>81000</v>
      </c>
      <c r="I132" s="78">
        <f t="shared" si="10"/>
        <v>101000</v>
      </c>
      <c r="S132" s="79"/>
      <c r="T132" s="79"/>
      <c r="U132" s="79"/>
      <c r="V132" s="79"/>
      <c r="W132" s="79"/>
      <c r="X132" s="79"/>
    </row>
    <row r="133" spans="1:24" x14ac:dyDescent="0.25">
      <c r="A133" s="112">
        <f t="shared" si="12"/>
        <v>92000</v>
      </c>
      <c r="B133" s="66"/>
      <c r="C133" s="80"/>
      <c r="D133" s="74"/>
      <c r="E133" s="75">
        <f t="shared" si="7"/>
        <v>11263.831737816476</v>
      </c>
      <c r="F133" s="76">
        <f t="shared" si="11"/>
        <v>0</v>
      </c>
      <c r="G133" s="77">
        <f t="shared" si="8"/>
        <v>0.6</v>
      </c>
      <c r="H133" s="78">
        <f t="shared" si="9"/>
        <v>82000</v>
      </c>
      <c r="I133" s="78">
        <f t="shared" si="10"/>
        <v>102000</v>
      </c>
      <c r="S133" s="79"/>
      <c r="T133" s="79"/>
      <c r="U133" s="79"/>
      <c r="V133" s="79"/>
      <c r="W133" s="79"/>
      <c r="X133" s="79"/>
    </row>
    <row r="134" spans="1:24" x14ac:dyDescent="0.25">
      <c r="A134" s="112">
        <f t="shared" si="12"/>
        <v>93000</v>
      </c>
      <c r="B134" s="66"/>
      <c r="C134" s="80"/>
      <c r="D134" s="74"/>
      <c r="E134" s="75">
        <f t="shared" si="7"/>
        <v>11094.454025367053</v>
      </c>
      <c r="F134" s="76">
        <f t="shared" si="11"/>
        <v>0</v>
      </c>
      <c r="G134" s="77">
        <f t="shared" si="8"/>
        <v>0.6</v>
      </c>
      <c r="H134" s="78">
        <f t="shared" si="9"/>
        <v>83000</v>
      </c>
      <c r="I134" s="78">
        <f t="shared" si="10"/>
        <v>103000</v>
      </c>
      <c r="S134" s="79"/>
      <c r="T134" s="79"/>
      <c r="U134" s="79"/>
      <c r="V134" s="79"/>
      <c r="W134" s="79"/>
      <c r="X134" s="79"/>
    </row>
    <row r="135" spans="1:24" x14ac:dyDescent="0.25">
      <c r="A135" s="112">
        <f t="shared" si="12"/>
        <v>94000</v>
      </c>
      <c r="B135" s="66"/>
      <c r="C135" s="80"/>
      <c r="D135" s="74"/>
      <c r="E135" s="75">
        <f t="shared" si="7"/>
        <v>10927.623297828481</v>
      </c>
      <c r="F135" s="76">
        <f t="shared" si="11"/>
        <v>0</v>
      </c>
      <c r="G135" s="77">
        <f t="shared" si="8"/>
        <v>0.6</v>
      </c>
      <c r="H135" s="78">
        <f t="shared" si="9"/>
        <v>84000</v>
      </c>
      <c r="I135" s="78">
        <f t="shared" si="10"/>
        <v>104000</v>
      </c>
      <c r="S135" s="79"/>
      <c r="T135" s="79"/>
      <c r="U135" s="79"/>
      <c r="V135" s="79"/>
      <c r="W135" s="79"/>
      <c r="X135" s="79"/>
    </row>
    <row r="136" spans="1:24" x14ac:dyDescent="0.25">
      <c r="A136" s="112">
        <f t="shared" si="12"/>
        <v>95000</v>
      </c>
      <c r="B136" s="66"/>
      <c r="C136" s="80"/>
      <c r="D136" s="74"/>
      <c r="E136" s="75">
        <f t="shared" si="7"/>
        <v>10763.301255402977</v>
      </c>
      <c r="F136" s="76">
        <f t="shared" si="11"/>
        <v>0</v>
      </c>
      <c r="G136" s="77">
        <f t="shared" si="8"/>
        <v>0.6</v>
      </c>
      <c r="H136" s="78">
        <f t="shared" si="9"/>
        <v>85000</v>
      </c>
      <c r="I136" s="78">
        <f t="shared" si="10"/>
        <v>105000</v>
      </c>
      <c r="S136" s="79"/>
      <c r="T136" s="79"/>
      <c r="U136" s="79"/>
      <c r="V136" s="79"/>
      <c r="W136" s="79"/>
      <c r="X136" s="79"/>
    </row>
    <row r="137" spans="1:24" x14ac:dyDescent="0.25">
      <c r="A137" s="112">
        <f t="shared" si="12"/>
        <v>96000</v>
      </c>
      <c r="B137" s="66"/>
      <c r="C137" s="80"/>
      <c r="D137" s="74"/>
      <c r="E137" s="75">
        <f t="shared" si="7"/>
        <v>10601.450174218629</v>
      </c>
      <c r="F137" s="76">
        <f t="shared" si="11"/>
        <v>0</v>
      </c>
      <c r="G137" s="77">
        <f t="shared" si="8"/>
        <v>0.6</v>
      </c>
      <c r="H137" s="78">
        <f t="shared" si="9"/>
        <v>86000</v>
      </c>
      <c r="I137" s="78">
        <f t="shared" si="10"/>
        <v>106000</v>
      </c>
      <c r="S137" s="79"/>
      <c r="T137" s="79"/>
      <c r="U137" s="79"/>
      <c r="V137" s="79"/>
      <c r="W137" s="79"/>
      <c r="X137" s="79"/>
    </row>
    <row r="138" spans="1:24" x14ac:dyDescent="0.25">
      <c r="A138" s="112">
        <f t="shared" si="12"/>
        <v>97000</v>
      </c>
      <c r="B138" s="66"/>
      <c r="C138" s="80"/>
      <c r="D138" s="74"/>
      <c r="E138" s="75">
        <f t="shared" si="7"/>
        <v>10442.032897669023</v>
      </c>
      <c r="F138" s="76">
        <f t="shared" si="11"/>
        <v>0</v>
      </c>
      <c r="G138" s="77">
        <f t="shared" si="8"/>
        <v>0.6</v>
      </c>
      <c r="H138" s="78">
        <f t="shared" si="9"/>
        <v>87000</v>
      </c>
      <c r="I138" s="78">
        <f t="shared" si="10"/>
        <v>107000</v>
      </c>
      <c r="S138" s="79"/>
      <c r="T138" s="79"/>
      <c r="U138" s="79"/>
      <c r="V138" s="79"/>
      <c r="W138" s="79"/>
      <c r="X138" s="79"/>
    </row>
    <row r="139" spans="1:24" x14ac:dyDescent="0.25">
      <c r="A139" s="112">
        <f t="shared" si="12"/>
        <v>98000</v>
      </c>
      <c r="B139" s="66"/>
      <c r="C139" s="80"/>
      <c r="D139" s="74"/>
      <c r="E139" s="75">
        <f t="shared" si="7"/>
        <v>10285.012827883103</v>
      </c>
      <c r="F139" s="76">
        <f t="shared" si="11"/>
        <v>0</v>
      </c>
      <c r="G139" s="77">
        <f t="shared" si="8"/>
        <v>0.6</v>
      </c>
      <c r="H139" s="78">
        <f t="shared" si="9"/>
        <v>88000</v>
      </c>
      <c r="I139" s="78">
        <f t="shared" si="10"/>
        <v>108000</v>
      </c>
      <c r="S139" s="79"/>
      <c r="T139" s="79"/>
      <c r="U139" s="79"/>
      <c r="V139" s="79"/>
      <c r="W139" s="79"/>
      <c r="X139" s="79"/>
    </row>
    <row r="140" spans="1:24" x14ac:dyDescent="0.25">
      <c r="A140" s="112">
        <f t="shared" si="12"/>
        <v>99000</v>
      </c>
      <c r="B140" s="66"/>
      <c r="C140" s="80"/>
      <c r="D140" s="74"/>
      <c r="E140" s="75">
        <f t="shared" si="7"/>
        <v>10130.353917323284</v>
      </c>
      <c r="F140" s="76">
        <f t="shared" si="11"/>
        <v>0</v>
      </c>
      <c r="G140" s="77">
        <f t="shared" si="8"/>
        <v>0.6</v>
      </c>
      <c r="H140" s="78">
        <f t="shared" si="9"/>
        <v>89000</v>
      </c>
      <c r="I140" s="78">
        <f t="shared" si="10"/>
        <v>109000</v>
      </c>
      <c r="S140" s="79"/>
      <c r="T140" s="79"/>
      <c r="U140" s="79"/>
      <c r="V140" s="79"/>
      <c r="W140" s="79"/>
      <c r="X140" s="79"/>
    </row>
    <row r="141" spans="1:24" x14ac:dyDescent="0.25">
      <c r="A141" s="112">
        <f t="shared" si="12"/>
        <v>100000</v>
      </c>
      <c r="B141" s="66"/>
      <c r="C141" s="80"/>
      <c r="D141" s="74"/>
      <c r="E141" s="75">
        <f t="shared" si="7"/>
        <v>9978.0206605099229</v>
      </c>
      <c r="F141" s="76">
        <f t="shared" si="11"/>
        <v>0</v>
      </c>
      <c r="G141" s="77">
        <f t="shared" si="8"/>
        <v>0.6</v>
      </c>
      <c r="H141" s="78">
        <f t="shared" si="9"/>
        <v>90000</v>
      </c>
      <c r="I141" s="78">
        <f t="shared" si="10"/>
        <v>110000</v>
      </c>
      <c r="S141" s="79"/>
      <c r="T141" s="79"/>
      <c r="U141" s="79"/>
      <c r="V141" s="79"/>
      <c r="W141" s="79"/>
      <c r="X141" s="79"/>
    </row>
    <row r="142" spans="1:24" x14ac:dyDescent="0.25">
      <c r="A142" s="112">
        <f t="shared" si="12"/>
        <v>101000</v>
      </c>
      <c r="B142" s="66"/>
      <c r="C142" s="80"/>
      <c r="D142" s="74"/>
      <c r="E142" s="75">
        <f t="shared" si="7"/>
        <v>9827.9780858702306</v>
      </c>
      <c r="F142" s="76">
        <f t="shared" si="11"/>
        <v>0</v>
      </c>
      <c r="G142" s="77">
        <f t="shared" si="8"/>
        <v>0.6</v>
      </c>
      <c r="H142" s="78">
        <f t="shared" si="9"/>
        <v>91000</v>
      </c>
      <c r="I142" s="78">
        <f t="shared" si="10"/>
        <v>111000</v>
      </c>
      <c r="S142" s="79"/>
      <c r="T142" s="79"/>
      <c r="U142" s="79"/>
      <c r="V142" s="79"/>
      <c r="W142" s="79"/>
      <c r="X142" s="79"/>
    </row>
    <row r="143" spans="1:24" x14ac:dyDescent="0.25">
      <c r="A143" s="112">
        <f t="shared" si="12"/>
        <v>102000</v>
      </c>
      <c r="B143" s="66"/>
      <c r="D143" s="74"/>
      <c r="E143" s="75">
        <f t="shared" si="7"/>
        <v>9680.1917477097431</v>
      </c>
      <c r="F143" s="76">
        <f t="shared" si="11"/>
        <v>0</v>
      </c>
      <c r="G143" s="77">
        <f t="shared" si="8"/>
        <v>0.6</v>
      </c>
      <c r="H143" s="78">
        <f t="shared" si="9"/>
        <v>92000</v>
      </c>
      <c r="I143" s="78">
        <f t="shared" si="10"/>
        <v>112000</v>
      </c>
    </row>
    <row r="144" spans="1:24" x14ac:dyDescent="0.25">
      <c r="A144" s="112">
        <f t="shared" si="12"/>
        <v>103000</v>
      </c>
      <c r="B144" s="66"/>
      <c r="D144" s="74"/>
      <c r="E144" s="75">
        <f t="shared" si="7"/>
        <v>9534.6277183045331</v>
      </c>
      <c r="F144" s="76">
        <f t="shared" si="11"/>
        <v>0</v>
      </c>
      <c r="G144" s="77">
        <f t="shared" si="8"/>
        <v>0.6</v>
      </c>
      <c r="H144" s="78">
        <f t="shared" si="9"/>
        <v>93000</v>
      </c>
      <c r="I144" s="78">
        <f t="shared" si="10"/>
        <v>113000</v>
      </c>
    </row>
    <row r="145" spans="1:9" x14ac:dyDescent="0.25">
      <c r="A145" s="112">
        <f t="shared" si="12"/>
        <v>104000</v>
      </c>
      <c r="B145" s="66"/>
      <c r="D145" s="74"/>
      <c r="E145" s="75">
        <f t="shared" si="7"/>
        <v>9391.2525801123174</v>
      </c>
      <c r="F145" s="76">
        <f t="shared" si="11"/>
        <v>0</v>
      </c>
      <c r="G145" s="77">
        <f t="shared" si="8"/>
        <v>0.6</v>
      </c>
      <c r="H145" s="78">
        <f t="shared" si="9"/>
        <v>94000</v>
      </c>
      <c r="I145" s="78">
        <f t="shared" si="10"/>
        <v>114000</v>
      </c>
    </row>
    <row r="146" spans="1:9" x14ac:dyDescent="0.25">
      <c r="A146" s="112">
        <f t="shared" si="12"/>
        <v>105000</v>
      </c>
      <c r="B146" s="66"/>
      <c r="D146" s="74"/>
      <c r="E146" s="75">
        <f t="shared" si="7"/>
        <v>9250.0334181007129</v>
      </c>
      <c r="F146" s="76">
        <f t="shared" si="11"/>
        <v>0</v>
      </c>
      <c r="G146" s="77">
        <f t="shared" si="8"/>
        <v>0.6</v>
      </c>
      <c r="H146" s="78">
        <f t="shared" si="9"/>
        <v>95000</v>
      </c>
      <c r="I146" s="78">
        <f t="shared" si="10"/>
        <v>115000</v>
      </c>
    </row>
    <row r="147" spans="1:9" x14ac:dyDescent="0.25">
      <c r="A147" s="112">
        <f t="shared" si="12"/>
        <v>106000</v>
      </c>
      <c r="B147" s="66"/>
      <c r="D147" s="74"/>
      <c r="E147" s="75">
        <f t="shared" si="7"/>
        <v>9110.9378121908248</v>
      </c>
      <c r="F147" s="76">
        <f t="shared" si="11"/>
        <v>0</v>
      </c>
      <c r="G147" s="77">
        <f t="shared" si="8"/>
        <v>0.6</v>
      </c>
      <c r="H147" s="78">
        <f t="shared" si="9"/>
        <v>96000</v>
      </c>
      <c r="I147" s="78">
        <f t="shared" si="10"/>
        <v>116000</v>
      </c>
    </row>
    <row r="148" spans="1:9" x14ac:dyDescent="0.25">
      <c r="A148" s="112">
        <f t="shared" si="12"/>
        <v>107000</v>
      </c>
      <c r="B148" s="66"/>
      <c r="D148" s="74"/>
      <c r="E148" s="75">
        <f t="shared" si="7"/>
        <v>8973.9338298144849</v>
      </c>
      <c r="F148" s="76">
        <f t="shared" si="11"/>
        <v>0</v>
      </c>
      <c r="G148" s="77">
        <f t="shared" si="8"/>
        <v>0.6</v>
      </c>
      <c r="H148" s="78">
        <f t="shared" si="9"/>
        <v>97000</v>
      </c>
      <c r="I148" s="78">
        <f t="shared" si="10"/>
        <v>117000</v>
      </c>
    </row>
    <row r="149" spans="1:9" x14ac:dyDescent="0.25">
      <c r="A149" s="112">
        <f t="shared" si="12"/>
        <v>108000</v>
      </c>
      <c r="B149" s="66"/>
      <c r="D149" s="74"/>
      <c r="E149" s="75">
        <f t="shared" si="7"/>
        <v>8838.9900185834122</v>
      </c>
      <c r="F149" s="76">
        <f t="shared" si="11"/>
        <v>0</v>
      </c>
      <c r="G149" s="77">
        <f t="shared" si="8"/>
        <v>0.6</v>
      </c>
      <c r="H149" s="78">
        <f t="shared" si="9"/>
        <v>98000</v>
      </c>
      <c r="I149" s="78">
        <f t="shared" si="10"/>
        <v>118000</v>
      </c>
    </row>
    <row r="150" spans="1:9" x14ac:dyDescent="0.25">
      <c r="A150" s="112">
        <f t="shared" si="12"/>
        <v>109000</v>
      </c>
      <c r="B150" s="66"/>
      <c r="D150" s="74"/>
      <c r="E150" s="75">
        <f t="shared" si="7"/>
        <v>8706.0753990685826</v>
      </c>
      <c r="F150" s="76">
        <f t="shared" si="11"/>
        <v>0</v>
      </c>
      <c r="G150" s="77">
        <f t="shared" si="8"/>
        <v>0.6</v>
      </c>
      <c r="H150" s="78">
        <f t="shared" si="9"/>
        <v>99000</v>
      </c>
      <c r="I150" s="78">
        <f t="shared" si="10"/>
        <v>119000</v>
      </c>
    </row>
    <row r="151" spans="1:9" x14ac:dyDescent="0.25">
      <c r="A151" s="112">
        <f t="shared" si="12"/>
        <v>110000</v>
      </c>
      <c r="B151" s="66"/>
      <c r="D151" s="74"/>
      <c r="E151" s="75">
        <f t="shared" si="7"/>
        <v>8575.1594576882017</v>
      </c>
      <c r="F151" s="76">
        <f t="shared" si="11"/>
        <v>0</v>
      </c>
      <c r="G151" s="77">
        <f t="shared" si="8"/>
        <v>0.6</v>
      </c>
      <c r="H151" s="78">
        <f t="shared" si="9"/>
        <v>100000</v>
      </c>
      <c r="I151" s="78">
        <f t="shared" si="10"/>
        <v>120000</v>
      </c>
    </row>
    <row r="152" spans="1:9" x14ac:dyDescent="0.25">
      <c r="A152" s="112">
        <f t="shared" si="12"/>
        <v>111000</v>
      </c>
      <c r="B152" s="66"/>
      <c r="D152" s="74"/>
      <c r="E152" s="75">
        <f t="shared" si="7"/>
        <v>8446.2121397026258</v>
      </c>
      <c r="F152" s="76">
        <f t="shared" si="11"/>
        <v>0</v>
      </c>
      <c r="G152" s="77">
        <f t="shared" si="8"/>
        <v>0.6</v>
      </c>
      <c r="H152" s="78">
        <f t="shared" si="9"/>
        <v>101000</v>
      </c>
      <c r="I152" s="78">
        <f t="shared" si="10"/>
        <v>121000</v>
      </c>
    </row>
    <row r="153" spans="1:9" x14ac:dyDescent="0.25">
      <c r="A153" s="112">
        <f t="shared" si="12"/>
        <v>112000</v>
      </c>
      <c r="B153" s="66"/>
      <c r="D153" s="74"/>
      <c r="E153" s="75">
        <f t="shared" si="7"/>
        <v>8319.2038423145896</v>
      </c>
      <c r="F153" s="76">
        <f t="shared" si="11"/>
        <v>0</v>
      </c>
      <c r="G153" s="77">
        <f t="shared" si="8"/>
        <v>0.6</v>
      </c>
      <c r="H153" s="78">
        <f t="shared" si="9"/>
        <v>102000</v>
      </c>
      <c r="I153" s="78">
        <f t="shared" si="10"/>
        <v>122000</v>
      </c>
    </row>
    <row r="154" spans="1:9" x14ac:dyDescent="0.25">
      <c r="A154" s="112">
        <f t="shared" si="12"/>
        <v>113000</v>
      </c>
      <c r="B154" s="66"/>
      <c r="D154" s="74"/>
      <c r="E154" s="75">
        <f t="shared" si="7"/>
        <v>8194.1054078732323</v>
      </c>
      <c r="F154" s="76">
        <f t="shared" si="11"/>
        <v>0</v>
      </c>
      <c r="G154" s="77">
        <f t="shared" si="8"/>
        <v>0.6</v>
      </c>
      <c r="H154" s="78">
        <f t="shared" si="9"/>
        <v>103000</v>
      </c>
      <c r="I154" s="78">
        <f t="shared" si="10"/>
        <v>123000</v>
      </c>
    </row>
    <row r="155" spans="1:9" x14ac:dyDescent="0.25">
      <c r="A155" s="112">
        <f t="shared" si="12"/>
        <v>114000</v>
      </c>
      <c r="B155" s="66"/>
      <c r="D155" s="74"/>
      <c r="E155" s="75">
        <f t="shared" si="7"/>
        <v>8070.8881171802805</v>
      </c>
      <c r="F155" s="76">
        <f t="shared" si="11"/>
        <v>0</v>
      </c>
      <c r="G155" s="77">
        <f t="shared" si="8"/>
        <v>0.6</v>
      </c>
      <c r="H155" s="78">
        <f t="shared" si="9"/>
        <v>104000</v>
      </c>
      <c r="I155" s="78">
        <f t="shared" si="10"/>
        <v>124000</v>
      </c>
    </row>
    <row r="156" spans="1:9" x14ac:dyDescent="0.25">
      <c r="A156" s="112">
        <f t="shared" si="12"/>
        <v>115000</v>
      </c>
      <c r="B156" s="66"/>
      <c r="D156" s="74"/>
      <c r="E156" s="75">
        <f t="shared" si="7"/>
        <v>7949.5236828969046</v>
      </c>
      <c r="F156" s="76">
        <f t="shared" si="11"/>
        <v>0</v>
      </c>
      <c r="G156" s="77">
        <f t="shared" si="8"/>
        <v>0.6</v>
      </c>
      <c r="H156" s="78">
        <f t="shared" si="9"/>
        <v>105000</v>
      </c>
      <c r="I156" s="78">
        <f t="shared" si="10"/>
        <v>125000</v>
      </c>
    </row>
    <row r="157" spans="1:9" x14ac:dyDescent="0.25">
      <c r="A157" s="112">
        <f t="shared" si="12"/>
        <v>116000</v>
      </c>
      <c r="B157" s="66"/>
      <c r="D157" s="74"/>
      <c r="E157" s="75">
        <f t="shared" si="7"/>
        <v>7829.9842430497129</v>
      </c>
      <c r="F157" s="76">
        <f t="shared" si="11"/>
        <v>0</v>
      </c>
      <c r="G157" s="77">
        <f t="shared" si="8"/>
        <v>0.6</v>
      </c>
      <c r="H157" s="78">
        <f t="shared" si="9"/>
        <v>106000</v>
      </c>
      <c r="I157" s="78">
        <f t="shared" si="10"/>
        <v>126000</v>
      </c>
    </row>
    <row r="158" spans="1:9" x14ac:dyDescent="0.25">
      <c r="A158" s="112">
        <f t="shared" si="12"/>
        <v>117000</v>
      </c>
      <c r="B158" s="66"/>
      <c r="D158" s="74"/>
      <c r="E158" s="75">
        <f t="shared" si="7"/>
        <v>7712.2423546344053</v>
      </c>
      <c r="F158" s="76">
        <f t="shared" si="11"/>
        <v>0</v>
      </c>
      <c r="G158" s="77">
        <f t="shared" si="8"/>
        <v>0.6</v>
      </c>
      <c r="H158" s="78">
        <f t="shared" si="9"/>
        <v>107000</v>
      </c>
      <c r="I158" s="78">
        <f t="shared" si="10"/>
        <v>127000</v>
      </c>
    </row>
    <row r="159" spans="1:9" x14ac:dyDescent="0.25">
      <c r="A159" s="112">
        <f t="shared" si="12"/>
        <v>118000</v>
      </c>
      <c r="B159" s="66"/>
      <c r="D159" s="74"/>
      <c r="E159" s="75">
        <f t="shared" si="7"/>
        <v>7596.2709873156</v>
      </c>
      <c r="F159" s="76">
        <f t="shared" si="11"/>
        <v>0</v>
      </c>
      <c r="G159" s="77">
        <f t="shared" si="8"/>
        <v>0.6</v>
      </c>
      <c r="H159" s="78">
        <f t="shared" si="9"/>
        <v>108000</v>
      </c>
      <c r="I159" s="78">
        <f t="shared" si="10"/>
        <v>128000</v>
      </c>
    </row>
    <row r="160" spans="1:9" x14ac:dyDescent="0.25">
      <c r="A160" s="112">
        <f t="shared" si="12"/>
        <v>119000</v>
      </c>
      <c r="B160" s="66"/>
      <c r="D160" s="74"/>
      <c r="E160" s="75">
        <f t="shared" ref="E160:E167" si="13">IF(A160&lt;=$C$21,$C$17*EXP(-A160/$C$19),$C$18*EXP(-(A160-$C$21)/$C$20))</f>
        <v>7482.0435172214075</v>
      </c>
      <c r="F160" s="76">
        <f t="shared" si="11"/>
        <v>0</v>
      </c>
      <c r="G160" s="77">
        <f t="shared" ref="G160:G167" si="14">IF(A160&lt;=$C$21,($C$5-$C$8)*(F160/$C$12)^(1/$C$11)+$C$8, ($C$28-$C$8)*(F160/$C$29)^(1/$C$11)+$C$8)</f>
        <v>0.6</v>
      </c>
      <c r="H160" s="78">
        <f t="shared" ref="H160:H167" si="15">A160-$C$6/2</f>
        <v>109000</v>
      </c>
      <c r="I160" s="78">
        <f t="shared" ref="I160:I167" si="16">A160+$C$6/2</f>
        <v>129000</v>
      </c>
    </row>
    <row r="161" spans="1:9" x14ac:dyDescent="0.25">
      <c r="A161" s="112">
        <f t="shared" si="12"/>
        <v>120000</v>
      </c>
      <c r="B161" s="66"/>
      <c r="D161" s="74"/>
      <c r="E161" s="75">
        <f t="shared" si="13"/>
        <v>7369.5337208313149</v>
      </c>
      <c r="F161" s="76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7">
        <f t="shared" si="14"/>
        <v>0.6</v>
      </c>
      <c r="H161" s="78">
        <f t="shared" si="15"/>
        <v>110000</v>
      </c>
      <c r="I161" s="78">
        <f t="shared" si="16"/>
        <v>130000</v>
      </c>
    </row>
    <row r="162" spans="1:9" x14ac:dyDescent="0.25">
      <c r="A162" s="112">
        <f t="shared" si="12"/>
        <v>121000</v>
      </c>
      <c r="B162" s="66"/>
      <c r="D162" s="74"/>
      <c r="E162" s="75">
        <f t="shared" si="13"/>
        <v>7258.7157689559717</v>
      </c>
      <c r="F162" s="76">
        <f t="shared" si="17"/>
        <v>0</v>
      </c>
      <c r="G162" s="77">
        <f t="shared" si="14"/>
        <v>0.6</v>
      </c>
      <c r="H162" s="78">
        <f t="shared" si="15"/>
        <v>111000</v>
      </c>
      <c r="I162" s="78">
        <f t="shared" si="16"/>
        <v>131000</v>
      </c>
    </row>
    <row r="163" spans="1:9" x14ac:dyDescent="0.25">
      <c r="A163" s="112">
        <f t="shared" si="12"/>
        <v>122000</v>
      </c>
      <c r="B163" s="66"/>
      <c r="D163" s="74"/>
      <c r="E163" s="75">
        <f t="shared" si="13"/>
        <v>7149.5642208075215</v>
      </c>
      <c r="F163" s="76">
        <f t="shared" si="17"/>
        <v>0</v>
      </c>
      <c r="G163" s="77">
        <f t="shared" si="14"/>
        <v>0.6</v>
      </c>
      <c r="H163" s="78">
        <f t="shared" si="15"/>
        <v>112000</v>
      </c>
      <c r="I163" s="78">
        <f t="shared" si="16"/>
        <v>132000</v>
      </c>
    </row>
    <row r="164" spans="1:9" x14ac:dyDescent="0.25">
      <c r="A164" s="112">
        <f t="shared" si="12"/>
        <v>123000</v>
      </c>
      <c r="B164" s="66"/>
      <c r="D164" s="74"/>
      <c r="E164" s="75">
        <f t="shared" si="13"/>
        <v>7042.0540181590777</v>
      </c>
      <c r="F164" s="76">
        <f t="shared" si="17"/>
        <v>0</v>
      </c>
      <c r="G164" s="77">
        <f t="shared" si="14"/>
        <v>0.6</v>
      </c>
      <c r="H164" s="78">
        <f t="shared" si="15"/>
        <v>113000</v>
      </c>
      <c r="I164" s="78">
        <f t="shared" si="16"/>
        <v>133000</v>
      </c>
    </row>
    <row r="165" spans="1:9" x14ac:dyDescent="0.25">
      <c r="A165" s="112">
        <f t="shared" si="12"/>
        <v>124000</v>
      </c>
      <c r="B165" s="66"/>
      <c r="D165" s="74"/>
      <c r="E165" s="75">
        <f t="shared" si="13"/>
        <v>6936.160479592043</v>
      </c>
      <c r="F165" s="76">
        <f t="shared" si="17"/>
        <v>0</v>
      </c>
      <c r="G165" s="77">
        <f t="shared" si="14"/>
        <v>0.6</v>
      </c>
      <c r="H165" s="78">
        <f t="shared" si="15"/>
        <v>114000</v>
      </c>
      <c r="I165" s="78">
        <f t="shared" si="16"/>
        <v>134000</v>
      </c>
    </row>
    <row r="166" spans="1:9" x14ac:dyDescent="0.25">
      <c r="A166" s="112">
        <f t="shared" si="12"/>
        <v>125000</v>
      </c>
      <c r="B166" s="66"/>
      <c r="D166" s="74"/>
      <c r="E166" s="75">
        <f t="shared" si="13"/>
        <v>6831.8592948299256</v>
      </c>
      <c r="F166" s="76">
        <f t="shared" si="17"/>
        <v>0</v>
      </c>
      <c r="G166" s="77">
        <f t="shared" si="14"/>
        <v>0.6</v>
      </c>
      <c r="H166" s="78">
        <f t="shared" si="15"/>
        <v>115000</v>
      </c>
      <c r="I166" s="78">
        <f t="shared" si="16"/>
        <v>135000</v>
      </c>
    </row>
    <row r="167" spans="1:9" ht="15.75" thickBot="1" x14ac:dyDescent="0.3">
      <c r="A167" s="113">
        <f t="shared" si="12"/>
        <v>126000</v>
      </c>
      <c r="B167" s="82"/>
      <c r="C167" s="27"/>
      <c r="D167" s="83"/>
      <c r="E167" s="84">
        <f t="shared" si="13"/>
        <v>6729.1265191573602</v>
      </c>
      <c r="F167" s="85">
        <f t="shared" si="17"/>
        <v>0</v>
      </c>
      <c r="G167" s="86">
        <f t="shared" si="14"/>
        <v>0.6</v>
      </c>
      <c r="H167" s="87">
        <f t="shared" si="15"/>
        <v>116000</v>
      </c>
      <c r="I167" s="87">
        <f t="shared" si="16"/>
        <v>136000</v>
      </c>
    </row>
    <row r="168" spans="1:9" x14ac:dyDescent="0.25">
      <c r="B168" s="68"/>
      <c r="C168" s="68"/>
      <c r="D168" s="68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C13" sqref="C13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67</v>
      </c>
      <c r="B2" s="3"/>
      <c r="C2" s="3"/>
      <c r="D2" s="3"/>
    </row>
    <row r="3" spans="1:17" ht="15.75" thickBot="1" x14ac:dyDescent="0.3">
      <c r="A3" s="154" t="s">
        <v>55</v>
      </c>
      <c r="B3" s="155"/>
      <c r="C3" s="155"/>
      <c r="D3" s="156"/>
      <c r="F3" s="139" t="s">
        <v>11</v>
      </c>
      <c r="G3" s="140"/>
      <c r="H3" s="140"/>
      <c r="I3" s="141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11</v>
      </c>
      <c r="D5" s="17" t="s">
        <v>13</v>
      </c>
      <c r="F5" s="110">
        <v>-1000</v>
      </c>
      <c r="G5" s="108">
        <v>13.160000000000002</v>
      </c>
      <c r="H5" s="110"/>
      <c r="I5" s="108"/>
      <c r="Q5" s="13"/>
    </row>
    <row r="6" spans="1:17" x14ac:dyDescent="0.25">
      <c r="A6" s="20" t="s">
        <v>21</v>
      </c>
      <c r="B6" s="15" t="s">
        <v>22</v>
      </c>
      <c r="C6" s="16">
        <v>10000</v>
      </c>
      <c r="D6" s="17" t="s">
        <v>7</v>
      </c>
      <c r="F6" s="18">
        <v>5000</v>
      </c>
      <c r="G6" s="109">
        <v>11.312000000000001</v>
      </c>
      <c r="H6" s="18"/>
      <c r="I6" s="109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</v>
      </c>
      <c r="D7" s="17" t="s">
        <v>7</v>
      </c>
      <c r="F7" s="18">
        <v>17000</v>
      </c>
      <c r="G7" s="109">
        <v>5.992</v>
      </c>
      <c r="H7" s="18"/>
      <c r="I7" s="109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8">
        <v>0.7</v>
      </c>
      <c r="D8" s="99" t="s">
        <v>13</v>
      </c>
      <c r="F8" s="18">
        <v>23000</v>
      </c>
      <c r="G8" s="109">
        <v>3.08</v>
      </c>
      <c r="H8" s="18"/>
      <c r="I8" s="109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8">
        <v>34000</v>
      </c>
      <c r="G9" s="109">
        <v>1.6800000000000002</v>
      </c>
      <c r="H9" s="18"/>
      <c r="I9" s="109"/>
      <c r="K9" s="21"/>
      <c r="L9" s="21"/>
      <c r="M9" s="21"/>
      <c r="Q9" s="13"/>
    </row>
    <row r="10" spans="1:17" ht="15.75" thickBot="1" x14ac:dyDescent="0.3">
      <c r="A10" s="136" t="s">
        <v>53</v>
      </c>
      <c r="B10" s="137"/>
      <c r="C10" s="137"/>
      <c r="D10" s="138"/>
      <c r="E10" s="21"/>
      <c r="F10" s="18">
        <v>38000</v>
      </c>
      <c r="G10" s="109">
        <v>1.1200000000000001</v>
      </c>
      <c r="H10" s="18"/>
      <c r="I10" s="109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0.3</v>
      </c>
      <c r="D11" s="30"/>
      <c r="F11" s="18">
        <v>45000</v>
      </c>
      <c r="G11" s="109">
        <v>0.67200000000000004</v>
      </c>
      <c r="H11" s="18"/>
      <c r="I11" s="19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25</v>
      </c>
      <c r="D12" s="34" t="s">
        <v>37</v>
      </c>
      <c r="F12" s="18">
        <v>51500</v>
      </c>
      <c r="G12" s="109">
        <v>0.67200000000000004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100</v>
      </c>
      <c r="D13" s="17" t="s">
        <v>31</v>
      </c>
      <c r="F13" s="18"/>
      <c r="G13" s="19"/>
      <c r="H13" s="18"/>
      <c r="I13" s="35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0.25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36" t="s">
        <v>3</v>
      </c>
      <c r="B16" s="137"/>
      <c r="C16" s="137"/>
      <c r="D16" s="138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110434.78260869563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4">
        <f>Overview!D19</f>
        <v>32531.307126420543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4">
        <f>Overview!D20</f>
        <v>18000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4">
        <f>Overview!D21</f>
        <v>66000</v>
      </c>
      <c r="D20" s="23" t="s">
        <v>7</v>
      </c>
      <c r="F20" s="18"/>
      <c r="G20" s="19"/>
      <c r="H20" s="18"/>
      <c r="I20" s="35"/>
    </row>
    <row r="21" spans="1:24" x14ac:dyDescent="0.25">
      <c r="A21" s="56" t="s">
        <v>57</v>
      </c>
      <c r="B21" s="15" t="s">
        <v>25</v>
      </c>
      <c r="C21" s="25">
        <f>Overview!D22</f>
        <v>22000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1" t="s">
        <v>28</v>
      </c>
      <c r="B22" s="38" t="s">
        <v>29</v>
      </c>
      <c r="C22" s="92">
        <f>Overview!D23</f>
        <v>11.5</v>
      </c>
      <c r="D22" s="93" t="s">
        <v>7</v>
      </c>
      <c r="F22" s="45"/>
      <c r="G22" s="46"/>
      <c r="H22" s="45"/>
      <c r="I22" s="47"/>
      <c r="J22" s="21"/>
    </row>
    <row r="23" spans="1:24" ht="15.75" thickBot="1" x14ac:dyDescent="0.3">
      <c r="A23" s="89"/>
      <c r="B23" s="62"/>
      <c r="C23" s="90"/>
      <c r="D23" s="105"/>
      <c r="F23" s="55"/>
      <c r="G23" s="55"/>
      <c r="H23" s="55"/>
      <c r="I23" s="55"/>
      <c r="J23" s="55"/>
      <c r="S23" s="49"/>
      <c r="T23" s="43"/>
      <c r="W23" s="43"/>
    </row>
    <row r="24" spans="1:24" ht="15.75" thickBot="1" x14ac:dyDescent="0.3">
      <c r="A24" s="137" t="s">
        <v>56</v>
      </c>
      <c r="B24" s="137"/>
      <c r="C24" s="137"/>
      <c r="D24" s="138"/>
      <c r="F24" s="142" t="s">
        <v>43</v>
      </c>
      <c r="G24" s="143"/>
      <c r="H24" s="143"/>
      <c r="I24" s="144"/>
      <c r="J24" s="55"/>
      <c r="V24" s="43"/>
      <c r="W24" s="43"/>
      <c r="X24" s="43"/>
    </row>
    <row r="25" spans="1:24" x14ac:dyDescent="0.25">
      <c r="A25" s="95" t="s">
        <v>64</v>
      </c>
      <c r="B25" s="96" t="s">
        <v>54</v>
      </c>
      <c r="C25" s="51">
        <f>$C$11*$C$19/C$14/$C$17</f>
        <v>0.19559055118110238</v>
      </c>
      <c r="D25" s="30"/>
      <c r="F25" s="145" t="s">
        <v>69</v>
      </c>
      <c r="G25" s="146"/>
      <c r="H25" s="146"/>
      <c r="I25" s="147"/>
      <c r="J25" s="55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0.13290369297728982</v>
      </c>
      <c r="D26" s="54" t="s">
        <v>34</v>
      </c>
      <c r="F26" s="148"/>
      <c r="G26" s="149"/>
      <c r="H26" s="149"/>
      <c r="I26" s="150"/>
      <c r="J26" s="55"/>
      <c r="V26" s="43"/>
      <c r="W26" s="43"/>
      <c r="X26" s="43"/>
    </row>
    <row r="27" spans="1:24" x14ac:dyDescent="0.25">
      <c r="A27" s="97" t="s">
        <v>63</v>
      </c>
      <c r="B27" s="88" t="s">
        <v>59</v>
      </c>
      <c r="C27" s="53">
        <f>C11*C20/C26/C18</f>
        <v>4.5795903085749314</v>
      </c>
      <c r="D27" s="54"/>
      <c r="F27" s="148"/>
      <c r="G27" s="149"/>
      <c r="H27" s="149"/>
      <c r="I27" s="150"/>
      <c r="J27" s="50"/>
      <c r="V27" s="43"/>
      <c r="W27" s="43"/>
      <c r="X27" s="43"/>
    </row>
    <row r="28" spans="1:24" x14ac:dyDescent="0.25">
      <c r="A28" s="56" t="s">
        <v>49</v>
      </c>
      <c r="B28" s="15" t="s">
        <v>60</v>
      </c>
      <c r="C28" s="57">
        <f>($C$5-$C$8)*(C29/C12)^(1/$C$11)+$C$8</f>
        <v>1.953604931100293</v>
      </c>
      <c r="D28" s="17" t="s">
        <v>13</v>
      </c>
      <c r="E28" s="21"/>
      <c r="F28" s="148"/>
      <c r="G28" s="149"/>
      <c r="H28" s="149"/>
      <c r="I28" s="150"/>
      <c r="J28" s="52"/>
      <c r="P28" s="21"/>
      <c r="Q28" s="21"/>
      <c r="V28" s="43"/>
      <c r="W28" s="43"/>
      <c r="X28" s="43"/>
    </row>
    <row r="29" spans="1:24" ht="15.75" thickBot="1" x14ac:dyDescent="0.3">
      <c r="A29" s="58" t="s">
        <v>50</v>
      </c>
      <c r="B29" s="59" t="s">
        <v>44</v>
      </c>
      <c r="C29" s="60">
        <f>C12*(1-C25*(EXP(C21/C19)-1))</f>
        <v>13.290369297728983</v>
      </c>
      <c r="D29" s="26"/>
      <c r="E29" s="21"/>
      <c r="F29" s="151"/>
      <c r="G29" s="152"/>
      <c r="H29" s="152"/>
      <c r="I29" s="153"/>
      <c r="J29" s="52"/>
      <c r="P29" s="21"/>
      <c r="Q29" s="21"/>
      <c r="V29" s="43"/>
      <c r="W29" s="43"/>
      <c r="X29" s="43"/>
    </row>
    <row r="30" spans="1:24" ht="15.75" thickBot="1" x14ac:dyDescent="0.3">
      <c r="A30" s="61"/>
      <c r="B30" s="62"/>
      <c r="C30" s="63"/>
      <c r="D30" s="64"/>
      <c r="E30" s="21"/>
      <c r="F30" s="21"/>
      <c r="H30" s="21"/>
      <c r="I30" s="21"/>
    </row>
    <row r="31" spans="1:24" ht="15.75" thickBot="1" x14ac:dyDescent="0.3">
      <c r="A31" s="100" t="s">
        <v>38</v>
      </c>
      <c r="B31" s="101" t="s">
        <v>46</v>
      </c>
      <c r="C31" s="102"/>
      <c r="D31" s="103"/>
      <c r="E31" s="104" t="s">
        <v>39</v>
      </c>
      <c r="F31" s="104" t="s">
        <v>45</v>
      </c>
      <c r="G31" s="104" t="s">
        <v>40</v>
      </c>
      <c r="H31" s="104" t="s">
        <v>41</v>
      </c>
      <c r="I31" s="104" t="s">
        <v>42</v>
      </c>
      <c r="R31" s="43"/>
      <c r="S31" s="65"/>
      <c r="T31" s="65"/>
      <c r="U31" s="65"/>
      <c r="V31" s="65"/>
      <c r="W31" s="65"/>
      <c r="X31" s="65"/>
    </row>
    <row r="32" spans="1:24" x14ac:dyDescent="0.25">
      <c r="A32" s="111">
        <f>A33-$C$4-9000</f>
        <v>-18000</v>
      </c>
      <c r="B32" s="67"/>
      <c r="C32" s="68"/>
      <c r="D32" s="69"/>
      <c r="E32" s="70">
        <f t="shared" ref="E32:E95" si="0">IF(A32&lt;=$C$21,$C$17*EXP(-A32/$C$19),$C$18*EXP(-(A32-$C$21)/$C$20))</f>
        <v>300192.86279504234</v>
      </c>
      <c r="F32" s="71">
        <f>IF(A32&lt;=$C$21,IF($C$12*(1-$C$25*(EXP(A32/$C$19)-1))&gt;0,$C$12*(1-$C$25*(EXP(A32/$C$19)-1)),0),IF($C$29*(1-$C$27*(EXP((A32-$C$21)/$C$20)-1))&gt;0,$C$29*(1-$C$27*(EXP((A32-$C$21)/$C$20)-1)),0))</f>
        <v>28.090920212854602</v>
      </c>
      <c r="G32" s="72">
        <f t="shared" ref="G32:G95" si="1">IF(A32&lt;=$C$21,($C$5-$C$8)*(F32/$C$12)^(1/$C$11)+$C$8, ($C$28-$C$8)*(F32/$C$29)^(1/$C$11)+$C$8)</f>
        <v>15.891141761097506</v>
      </c>
      <c r="H32" s="73">
        <f t="shared" ref="H32:H95" si="2">A32-$C$6/2</f>
        <v>-23000</v>
      </c>
      <c r="I32" s="73">
        <f t="shared" ref="I32:I95" si="3">A32+$C$6/2</f>
        <v>-13000</v>
      </c>
      <c r="R32" s="43"/>
      <c r="S32" s="65"/>
      <c r="T32" s="65"/>
      <c r="U32" s="65"/>
      <c r="V32" s="65"/>
      <c r="W32" s="65"/>
      <c r="X32" s="65"/>
    </row>
    <row r="33" spans="1:37" x14ac:dyDescent="0.25">
      <c r="A33" s="112">
        <f t="shared" ref="A33:A40" si="4">A34-$C$4</f>
        <v>-8000</v>
      </c>
      <c r="B33" s="66"/>
      <c r="D33" s="74"/>
      <c r="E33" s="75">
        <f t="shared" si="0"/>
        <v>172236.68190961835</v>
      </c>
      <c r="F33" s="76">
        <f t="shared" ref="F33:F96" si="5">IF(A33&lt;=$C$21,IF($C$12*(1-$C$25*(EXP(A33/$C$19)-1))&gt;0,$C$12*(1-$C$25*(EXP(A33/$C$19)-1)),0),IF($C$29*(1-$C$27*(EXP((A33-$C$21)/$C$20)-1))&gt;0,$C$29*(1-$C$27*(EXP((A33-$C$21)/$C$20)-1)),0))</f>
        <v>26.754543140039356</v>
      </c>
      <c r="G33" s="77">
        <f t="shared" si="1"/>
        <v>13.613054788911292</v>
      </c>
      <c r="H33" s="78">
        <f t="shared" si="2"/>
        <v>-13000</v>
      </c>
      <c r="I33" s="78">
        <f t="shared" si="3"/>
        <v>-3000</v>
      </c>
      <c r="R33" s="43"/>
      <c r="S33" s="65"/>
      <c r="T33" s="65"/>
      <c r="U33" s="65"/>
      <c r="V33" s="65"/>
      <c r="W33" s="65"/>
      <c r="X33" s="65"/>
    </row>
    <row r="34" spans="1:37" x14ac:dyDescent="0.25">
      <c r="A34" s="112">
        <f t="shared" si="4"/>
        <v>-7000</v>
      </c>
      <c r="B34" s="66"/>
      <c r="D34" s="74"/>
      <c r="E34" s="75">
        <f t="shared" si="0"/>
        <v>162928.9201454861</v>
      </c>
      <c r="F34" s="76">
        <f t="shared" si="5"/>
        <v>26.57543505557965</v>
      </c>
      <c r="G34" s="77">
        <f t="shared" si="1"/>
        <v>13.327144164064364</v>
      </c>
      <c r="H34" s="78">
        <f t="shared" si="2"/>
        <v>-12000</v>
      </c>
      <c r="I34" s="78">
        <f t="shared" si="3"/>
        <v>-2000</v>
      </c>
      <c r="R34" s="43"/>
      <c r="S34" s="65"/>
      <c r="T34" s="65"/>
      <c r="U34" s="65"/>
      <c r="V34" s="65"/>
      <c r="W34" s="65"/>
      <c r="X34" s="65"/>
    </row>
    <row r="35" spans="1:37" x14ac:dyDescent="0.25">
      <c r="A35" s="112">
        <f t="shared" si="4"/>
        <v>-6000</v>
      </c>
      <c r="B35" s="66"/>
      <c r="D35" s="74"/>
      <c r="E35" s="75">
        <f t="shared" si="0"/>
        <v>154124.15477037683</v>
      </c>
      <c r="F35" s="76">
        <f t="shared" si="5"/>
        <v>26.386094930186431</v>
      </c>
      <c r="G35" s="77">
        <f t="shared" si="1"/>
        <v>13.029749816686742</v>
      </c>
      <c r="H35" s="78">
        <f t="shared" si="2"/>
        <v>-11000</v>
      </c>
      <c r="I35" s="78">
        <f t="shared" si="3"/>
        <v>-1000</v>
      </c>
      <c r="R35" s="43"/>
      <c r="S35" s="65"/>
      <c r="T35" s="65"/>
      <c r="U35" s="65"/>
      <c r="V35" s="65"/>
      <c r="W35" s="65"/>
      <c r="X35" s="65"/>
    </row>
    <row r="36" spans="1:37" x14ac:dyDescent="0.25">
      <c r="A36" s="112">
        <f t="shared" si="4"/>
        <v>-5000</v>
      </c>
      <c r="B36" s="66"/>
      <c r="D36" s="74"/>
      <c r="E36" s="75">
        <f t="shared" si="0"/>
        <v>145795.20359228976</v>
      </c>
      <c r="F36" s="76">
        <f t="shared" si="5"/>
        <v>26.185938230436879</v>
      </c>
      <c r="G36" s="77">
        <f t="shared" si="1"/>
        <v>12.720734159776258</v>
      </c>
      <c r="H36" s="78">
        <f t="shared" si="2"/>
        <v>-10000</v>
      </c>
      <c r="I36" s="78">
        <f t="shared" si="3"/>
        <v>0</v>
      </c>
      <c r="R36" s="43"/>
      <c r="S36" s="65"/>
      <c r="T36" s="65"/>
      <c r="U36" s="65"/>
      <c r="V36" s="65"/>
      <c r="W36" s="65"/>
      <c r="X36" s="65"/>
    </row>
    <row r="37" spans="1:37" x14ac:dyDescent="0.25">
      <c r="A37" s="112">
        <f t="shared" si="4"/>
        <v>-4000</v>
      </c>
      <c r="B37" s="66"/>
      <c r="D37" s="74"/>
      <c r="E37" s="75">
        <f t="shared" si="0"/>
        <v>137916.35335931618</v>
      </c>
      <c r="F37" s="76">
        <f t="shared" si="5"/>
        <v>25.974347029831986</v>
      </c>
      <c r="G37" s="77">
        <f t="shared" si="1"/>
        <v>12.400003487454653</v>
      </c>
      <c r="H37" s="78">
        <f t="shared" si="2"/>
        <v>-9000</v>
      </c>
      <c r="I37" s="78">
        <f t="shared" si="3"/>
        <v>1000</v>
      </c>
      <c r="R37" s="43"/>
      <c r="S37" s="65"/>
      <c r="T37" s="65"/>
      <c r="U37" s="65"/>
      <c r="V37" s="65"/>
      <c r="W37" s="65"/>
      <c r="X37" s="65"/>
    </row>
    <row r="38" spans="1:37" x14ac:dyDescent="0.25">
      <c r="A38" s="112">
        <f t="shared" si="4"/>
        <v>-3000</v>
      </c>
      <c r="B38" s="66"/>
      <c r="D38" s="74"/>
      <c r="E38" s="75">
        <f t="shared" si="0"/>
        <v>130463.28037733652</v>
      </c>
      <c r="F38" s="76">
        <f t="shared" si="5"/>
        <v>25.750668101125424</v>
      </c>
      <c r="G38" s="77">
        <f t="shared" si="1"/>
        <v>12.067514934453348</v>
      </c>
      <c r="H38" s="78">
        <f t="shared" si="2"/>
        <v>-8000</v>
      </c>
      <c r="I38" s="78">
        <f t="shared" si="3"/>
        <v>2000</v>
      </c>
      <c r="R38" s="43"/>
      <c r="S38" s="65"/>
      <c r="T38" s="65"/>
      <c r="U38" s="65"/>
      <c r="V38" s="65"/>
      <c r="W38" s="65"/>
      <c r="X38" s="65"/>
    </row>
    <row r="39" spans="1:37" x14ac:dyDescent="0.25">
      <c r="A39" s="112">
        <f t="shared" si="4"/>
        <v>-2000</v>
      </c>
      <c r="B39" s="66"/>
      <c r="D39" s="74"/>
      <c r="E39" s="75">
        <f t="shared" si="0"/>
        <v>123412.97541757971</v>
      </c>
      <c r="F39" s="76">
        <f t="shared" si="5"/>
        <v>25.514210899671468</v>
      </c>
      <c r="G39" s="77">
        <f t="shared" si="1"/>
        <v>11.723284071043787</v>
      </c>
      <c r="H39" s="78">
        <f t="shared" si="2"/>
        <v>-7000</v>
      </c>
      <c r="I39" s="78">
        <f t="shared" si="3"/>
        <v>3000</v>
      </c>
      <c r="R39" s="43"/>
      <c r="S39" s="65"/>
      <c r="T39" s="65"/>
      <c r="U39" s="65"/>
      <c r="V39" s="65"/>
      <c r="W39" s="65"/>
      <c r="X39" s="65"/>
    </row>
    <row r="40" spans="1:37" x14ac:dyDescent="0.25">
      <c r="A40" s="112">
        <f t="shared" si="4"/>
        <v>-1000</v>
      </c>
      <c r="B40" s="66"/>
      <c r="D40" s="74"/>
      <c r="E40" s="75">
        <f t="shared" si="0"/>
        <v>116743.67268221741</v>
      </c>
      <c r="F40" s="76">
        <f t="shared" si="5"/>
        <v>25.264245431566128</v>
      </c>
      <c r="G40" s="77">
        <f t="shared" si="1"/>
        <v>11.367393148463183</v>
      </c>
      <c r="H40" s="78">
        <f t="shared" si="2"/>
        <v>-6000</v>
      </c>
      <c r="I40" s="78">
        <f t="shared" si="3"/>
        <v>4000</v>
      </c>
      <c r="R40" s="43"/>
      <c r="S40" s="65"/>
      <c r="T40" s="65"/>
      <c r="U40" s="65"/>
      <c r="V40" s="65"/>
      <c r="W40" s="65"/>
      <c r="X40" s="65"/>
    </row>
    <row r="41" spans="1:37" x14ac:dyDescent="0.25">
      <c r="A41" s="112">
        <v>0</v>
      </c>
      <c r="B41" s="66"/>
      <c r="D41" s="74"/>
      <c r="E41" s="75">
        <f t="shared" si="0"/>
        <v>110434.78260869563</v>
      </c>
      <c r="F41" s="76">
        <f t="shared" si="5"/>
        <v>25</v>
      </c>
      <c r="G41" s="77">
        <f t="shared" si="1"/>
        <v>11</v>
      </c>
      <c r="H41" s="78">
        <f t="shared" si="2"/>
        <v>-5000</v>
      </c>
      <c r="I41" s="78">
        <f t="shared" si="3"/>
        <v>5000</v>
      </c>
      <c r="T41" s="79"/>
      <c r="U41" s="79"/>
      <c r="V41" s="79"/>
      <c r="W41" s="79"/>
      <c r="X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</row>
    <row r="42" spans="1:37" x14ac:dyDescent="0.25">
      <c r="A42" s="112">
        <f>A41+$C$4</f>
        <v>1000</v>
      </c>
      <c r="B42" s="66"/>
      <c r="D42" s="74"/>
      <c r="E42" s="75">
        <f t="shared" si="0"/>
        <v>104466.82830535581</v>
      </c>
      <c r="F42" s="76">
        <f t="shared" si="5"/>
        <v>24.7206588228653</v>
      </c>
      <c r="G42" s="77">
        <f t="shared" si="1"/>
        <v>10.621347589874969</v>
      </c>
      <c r="H42" s="78">
        <f t="shared" si="2"/>
        <v>-4000</v>
      </c>
      <c r="I42" s="78">
        <f t="shared" si="3"/>
        <v>6000</v>
      </c>
      <c r="T42" s="79"/>
      <c r="U42" s="79"/>
      <c r="V42" s="79"/>
      <c r="W42" s="79"/>
      <c r="X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</row>
    <row r="43" spans="1:37" x14ac:dyDescent="0.25">
      <c r="A43" s="112">
        <f>A42+$C$4</f>
        <v>2000</v>
      </c>
      <c r="B43" s="66"/>
      <c r="D43" s="74"/>
      <c r="E43" s="75">
        <f t="shared" si="0"/>
        <v>98821.385422108651</v>
      </c>
      <c r="F43" s="76">
        <f t="shared" si="5"/>
        <v>24.425359514262226</v>
      </c>
      <c r="G43" s="77">
        <f t="shared" si="1"/>
        <v>10.231774185212295</v>
      </c>
      <c r="H43" s="78">
        <f t="shared" si="2"/>
        <v>-3000</v>
      </c>
      <c r="I43" s="78">
        <f t="shared" si="3"/>
        <v>7000</v>
      </c>
      <c r="J43" s="44"/>
      <c r="K43" s="21"/>
      <c r="L43" s="21"/>
      <c r="M43" s="21"/>
      <c r="N43" s="21"/>
      <c r="O43" s="21"/>
      <c r="T43" s="79"/>
      <c r="U43" s="79"/>
      <c r="V43" s="79"/>
      <c r="W43" s="79"/>
      <c r="X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</row>
    <row r="44" spans="1:37" x14ac:dyDescent="0.25">
      <c r="A44" s="112">
        <f t="shared" ref="A44:A107" si="6">A43+$C$4</f>
        <v>3000</v>
      </c>
      <c r="B44" s="66"/>
      <c r="D44" s="74"/>
      <c r="E44" s="75">
        <f t="shared" si="0"/>
        <v>93481.025270528669</v>
      </c>
      <c r="F44" s="76">
        <f t="shared" si="5"/>
        <v>24.113190422129403</v>
      </c>
      <c r="G44" s="77">
        <f t="shared" si="1"/>
        <v>9.8317241049551534</v>
      </c>
      <c r="H44" s="78">
        <f t="shared" si="2"/>
        <v>-2000</v>
      </c>
      <c r="I44" s="78">
        <f t="shared" si="3"/>
        <v>8000</v>
      </c>
      <c r="J44" s="44"/>
      <c r="K44" s="21"/>
      <c r="L44" s="21"/>
      <c r="M44" s="21"/>
      <c r="N44" s="21"/>
      <c r="O44" s="21"/>
      <c r="T44" s="79"/>
      <c r="U44" s="79"/>
      <c r="V44" s="79"/>
      <c r="W44" s="79"/>
      <c r="X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</row>
    <row r="45" spans="1:37" x14ac:dyDescent="0.25">
      <c r="A45" s="112">
        <f t="shared" si="6"/>
        <v>4000</v>
      </c>
      <c r="B45" s="66"/>
      <c r="D45" s="74"/>
      <c r="E45" s="75">
        <f t="shared" si="0"/>
        <v>88429.261017769226</v>
      </c>
      <c r="F45" s="76">
        <f t="shared" si="5"/>
        <v>23.783187813779179</v>
      </c>
      <c r="G45" s="77">
        <f t="shared" si="1"/>
        <v>9.4217589726233903</v>
      </c>
      <c r="H45" s="78">
        <f t="shared" si="2"/>
        <v>-1000</v>
      </c>
      <c r="I45" s="78">
        <f t="shared" si="3"/>
        <v>9000</v>
      </c>
      <c r="J45" s="44"/>
      <c r="K45" s="21"/>
      <c r="L45" s="21"/>
      <c r="M45" s="21"/>
      <c r="N45" s="21"/>
      <c r="O45" s="21"/>
      <c r="T45" s="79"/>
      <c r="U45" s="79"/>
      <c r="V45" s="79"/>
      <c r="W45" s="79"/>
      <c r="X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</row>
    <row r="46" spans="1:37" x14ac:dyDescent="0.25">
      <c r="A46" s="112">
        <f t="shared" si="6"/>
        <v>5000</v>
      </c>
      <c r="B46" s="66"/>
      <c r="D46" s="74"/>
      <c r="E46" s="75">
        <f t="shared" si="0"/>
        <v>83650.49678818672</v>
      </c>
      <c r="F46" s="76">
        <f t="shared" si="5"/>
        <v>23.434332900648908</v>
      </c>
      <c r="G46" s="77">
        <f t="shared" si="1"/>
        <v>9.0025693662752548</v>
      </c>
      <c r="H46" s="78">
        <f t="shared" si="2"/>
        <v>0</v>
      </c>
      <c r="I46" s="78">
        <f t="shared" si="3"/>
        <v>10000</v>
      </c>
      <c r="J46" s="44"/>
      <c r="K46" s="21"/>
      <c r="L46" s="21"/>
      <c r="M46" s="21"/>
      <c r="N46" s="21"/>
      <c r="O46" s="21"/>
      <c r="T46" s="79"/>
      <c r="U46" s="79"/>
      <c r="V46" s="79"/>
      <c r="W46" s="79"/>
      <c r="X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</row>
    <row r="47" spans="1:37" x14ac:dyDescent="0.25">
      <c r="A47" s="112">
        <f t="shared" si="6"/>
        <v>6000</v>
      </c>
      <c r="B47" s="66"/>
      <c r="D47" s="74"/>
      <c r="E47" s="75">
        <f t="shared" si="0"/>
        <v>79129.979515540195</v>
      </c>
      <c r="F47" s="76">
        <f t="shared" si="5"/>
        <v>23.065548693082981</v>
      </c>
      <c r="G47" s="77">
        <f t="shared" si="1"/>
        <v>8.5749867176959729</v>
      </c>
      <c r="H47" s="78">
        <f t="shared" si="2"/>
        <v>1000</v>
      </c>
      <c r="I47" s="78">
        <f t="shared" si="3"/>
        <v>11000</v>
      </c>
      <c r="J47" s="44"/>
      <c r="K47" s="21"/>
      <c r="L47" s="21"/>
      <c r="M47" s="21"/>
      <c r="N47" s="21"/>
      <c r="O47" s="21"/>
      <c r="T47" s="79"/>
      <c r="U47" s="79"/>
      <c r="V47" s="79"/>
      <c r="W47" s="79"/>
      <c r="X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</row>
    <row r="48" spans="1:37" x14ac:dyDescent="0.25">
      <c r="A48" s="112">
        <f t="shared" si="6"/>
        <v>7000</v>
      </c>
      <c r="B48" s="66"/>
      <c r="D48" s="74"/>
      <c r="E48" s="75">
        <f t="shared" si="0"/>
        <v>74853.753397123626</v>
      </c>
      <c r="F48" s="76">
        <f t="shared" si="5"/>
        <v>22.675696675435621</v>
      </c>
      <c r="G48" s="77">
        <f t="shared" si="1"/>
        <v>8.1399952622949563</v>
      </c>
      <c r="H48" s="78">
        <f t="shared" si="2"/>
        <v>2000</v>
      </c>
      <c r="I48" s="78">
        <f t="shared" si="3"/>
        <v>12000</v>
      </c>
      <c r="J48" s="44"/>
      <c r="K48" s="21"/>
      <c r="L48" s="21"/>
      <c r="M48" s="21"/>
      <c r="N48" s="21"/>
      <c r="O48" s="21"/>
      <c r="T48" s="79"/>
      <c r="U48" s="79"/>
      <c r="V48" s="79"/>
      <c r="W48" s="79"/>
      <c r="X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</row>
    <row r="49" spans="1:37" x14ac:dyDescent="0.25">
      <c r="A49" s="112">
        <f t="shared" si="6"/>
        <v>8000</v>
      </c>
      <c r="B49" s="66"/>
      <c r="D49" s="74"/>
      <c r="E49" s="75">
        <f t="shared" si="0"/>
        <v>70808.616809221057</v>
      </c>
      <c r="F49" s="76">
        <f t="shared" si="5"/>
        <v>22.263573291229836</v>
      </c>
      <c r="G49" s="77">
        <f t="shared" si="1"/>
        <v>7.6987437798700791</v>
      </c>
      <c r="H49" s="78">
        <f t="shared" si="2"/>
        <v>3000</v>
      </c>
      <c r="I49" s="78">
        <f t="shared" si="3"/>
        <v>13000</v>
      </c>
      <c r="J49" s="44"/>
      <c r="K49" s="21"/>
      <c r="L49" s="21"/>
      <c r="M49" s="21"/>
      <c r="N49" s="21"/>
      <c r="O49" s="21"/>
      <c r="T49" s="79"/>
      <c r="U49" s="79"/>
      <c r="V49" s="79"/>
      <c r="W49" s="79"/>
      <c r="X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</row>
    <row r="50" spans="1:37" x14ac:dyDescent="0.25">
      <c r="A50" s="112">
        <f t="shared" si="6"/>
        <v>9000</v>
      </c>
      <c r="B50" s="66"/>
      <c r="D50" s="74"/>
      <c r="E50" s="75">
        <f t="shared" si="0"/>
        <v>66982.081550873423</v>
      </c>
      <c r="F50" s="76">
        <f t="shared" si="5"/>
        <v>21.827906227521421</v>
      </c>
      <c r="G50" s="77">
        <f t="shared" si="1"/>
        <v>7.2525567925224399</v>
      </c>
      <c r="H50" s="78">
        <f t="shared" si="2"/>
        <v>4000</v>
      </c>
      <c r="I50" s="78">
        <f t="shared" si="3"/>
        <v>14000</v>
      </c>
      <c r="L50" s="21"/>
      <c r="T50" s="79"/>
      <c r="U50" s="79"/>
      <c r="V50" s="79"/>
      <c r="W50" s="79"/>
      <c r="X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</row>
    <row r="51" spans="1:37" x14ac:dyDescent="0.25">
      <c r="A51" s="112">
        <f t="shared" si="6"/>
        <v>10000</v>
      </c>
      <c r="B51" s="66"/>
      <c r="D51" s="74"/>
      <c r="E51" s="75">
        <f t="shared" si="0"/>
        <v>63362.334290133869</v>
      </c>
      <c r="F51" s="76">
        <f t="shared" si="5"/>
        <v>21.367350486997026</v>
      </c>
      <c r="G51" s="77">
        <f t="shared" si="1"/>
        <v>6.8029447976338622</v>
      </c>
      <c r="H51" s="78">
        <f t="shared" si="2"/>
        <v>5000</v>
      </c>
      <c r="I51" s="78">
        <f t="shared" si="3"/>
        <v>15000</v>
      </c>
      <c r="L51" s="21"/>
      <c r="T51" s="79"/>
      <c r="U51" s="79"/>
      <c r="V51" s="79"/>
      <c r="W51" s="79"/>
      <c r="X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</row>
    <row r="52" spans="1:37" x14ac:dyDescent="0.25">
      <c r="A52" s="112">
        <f t="shared" si="6"/>
        <v>11000</v>
      </c>
      <c r="B52" s="66"/>
      <c r="D52" s="74"/>
      <c r="E52" s="75">
        <f t="shared" si="0"/>
        <v>59938.200093787971</v>
      </c>
      <c r="F52" s="76">
        <f t="shared" si="5"/>
        <v>20.880484235680097</v>
      </c>
      <c r="G52" s="77">
        <f t="shared" si="1"/>
        <v>6.3516130088515252</v>
      </c>
      <c r="H52" s="78">
        <f t="shared" si="2"/>
        <v>6000</v>
      </c>
      <c r="I52" s="78">
        <f t="shared" si="3"/>
        <v>16000</v>
      </c>
      <c r="L52" s="21"/>
      <c r="T52" s="79"/>
      <c r="U52" s="79"/>
      <c r="V52" s="79"/>
      <c r="W52" s="79"/>
      <c r="X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</row>
    <row r="53" spans="1:37" x14ac:dyDescent="0.25">
      <c r="A53" s="112">
        <f t="shared" si="6"/>
        <v>12000</v>
      </c>
      <c r="B53" s="66"/>
      <c r="D53" s="74"/>
      <c r="E53" s="75">
        <f t="shared" si="0"/>
        <v>56699.107927947109</v>
      </c>
      <c r="F53" s="76">
        <f t="shared" si="5"/>
        <v>20.365804413425561</v>
      </c>
      <c r="G53" s="77">
        <f t="shared" si="1"/>
        <v>5.9004679542601091</v>
      </c>
      <c r="H53" s="78">
        <f t="shared" si="2"/>
        <v>7000</v>
      </c>
      <c r="I53" s="78">
        <f t="shared" si="3"/>
        <v>17000</v>
      </c>
      <c r="L53" s="21"/>
      <c r="Y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</row>
    <row r="54" spans="1:37" x14ac:dyDescent="0.25">
      <c r="A54" s="112">
        <f t="shared" si="6"/>
        <v>13000</v>
      </c>
      <c r="B54" s="66"/>
      <c r="D54" s="74"/>
      <c r="E54" s="75">
        <f t="shared" si="0"/>
        <v>53635.058023008227</v>
      </c>
      <c r="F54" s="76">
        <f t="shared" si="5"/>
        <v>19.821722093652021</v>
      </c>
      <c r="G54" s="77">
        <f t="shared" si="1"/>
        <v>5.4516211361534186</v>
      </c>
      <c r="H54" s="78">
        <f t="shared" si="2"/>
        <v>8000</v>
      </c>
      <c r="I54" s="78">
        <f t="shared" si="3"/>
        <v>18000</v>
      </c>
      <c r="L54" s="21"/>
      <c r="Y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</row>
    <row r="55" spans="1:37" x14ac:dyDescent="0.25">
      <c r="A55" s="112">
        <f t="shared" si="6"/>
        <v>14000</v>
      </c>
      <c r="B55" s="66"/>
      <c r="D55" s="74"/>
      <c r="E55" s="75">
        <f t="shared" si="0"/>
        <v>50736.591002228408</v>
      </c>
      <c r="F55" s="76">
        <f t="shared" si="5"/>
        <v>19.246557577985904</v>
      </c>
      <c r="G55" s="77">
        <f t="shared" si="1"/>
        <v>5.007388788981963</v>
      </c>
      <c r="H55" s="78">
        <f t="shared" si="2"/>
        <v>9000</v>
      </c>
      <c r="I55" s="78">
        <f t="shared" si="3"/>
        <v>19000</v>
      </c>
      <c r="L55" s="21"/>
      <c r="Y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</row>
    <row r="56" spans="1:37" x14ac:dyDescent="0.25">
      <c r="A56" s="112">
        <f t="shared" si="6"/>
        <v>15000</v>
      </c>
      <c r="B56" s="66"/>
      <c r="D56" s="74"/>
      <c r="E56" s="75">
        <f t="shared" si="0"/>
        <v>47994.758678607759</v>
      </c>
      <c r="F56" s="76">
        <f t="shared" si="5"/>
        <v>18.638535210673666</v>
      </c>
      <c r="G56" s="77">
        <f t="shared" si="1"/>
        <v>4.5702865794822172</v>
      </c>
      <c r="H56" s="78">
        <f t="shared" si="2"/>
        <v>10000</v>
      </c>
      <c r="I56" s="78">
        <f t="shared" si="3"/>
        <v>20000</v>
      </c>
      <c r="L56" s="21"/>
      <c r="Y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</row>
    <row r="57" spans="1:37" x14ac:dyDescent="0.25">
      <c r="A57" s="112">
        <f t="shared" si="6"/>
        <v>16000</v>
      </c>
      <c r="B57" s="66"/>
      <c r="D57" s="74"/>
      <c r="E57" s="75">
        <f t="shared" si="0"/>
        <v>45401.096429924175</v>
      </c>
      <c r="F57" s="76">
        <f t="shared" si="5"/>
        <v>17.995777896753101</v>
      </c>
      <c r="G57" s="77">
        <f t="shared" si="1"/>
        <v>4.143017874798975</v>
      </c>
      <c r="H57" s="78">
        <f t="shared" si="2"/>
        <v>11000</v>
      </c>
      <c r="I57" s="78">
        <f t="shared" si="3"/>
        <v>21000</v>
      </c>
      <c r="L57" s="21"/>
      <c r="Y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</row>
    <row r="58" spans="1:37" x14ac:dyDescent="0.25">
      <c r="A58" s="112">
        <f t="shared" si="6"/>
        <v>17000</v>
      </c>
      <c r="B58" s="66"/>
      <c r="D58" s="74"/>
      <c r="E58" s="75">
        <f t="shared" si="0"/>
        <v>42947.597066635914</v>
      </c>
      <c r="F58" s="76">
        <f t="shared" si="5"/>
        <v>17.316301307060105</v>
      </c>
      <c r="G58" s="77">
        <f t="shared" si="1"/>
        <v>3.728453961085731</v>
      </c>
      <c r="H58" s="78">
        <f t="shared" si="2"/>
        <v>12000</v>
      </c>
      <c r="I58" s="78">
        <f t="shared" si="3"/>
        <v>22000</v>
      </c>
      <c r="L58" s="21"/>
      <c r="Y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</row>
    <row r="59" spans="1:37" x14ac:dyDescent="0.25">
      <c r="A59" s="112">
        <f t="shared" si="6"/>
        <v>18000</v>
      </c>
      <c r="B59" s="66"/>
      <c r="D59" s="74"/>
      <c r="E59" s="75">
        <f t="shared" si="0"/>
        <v>40626.686111976669</v>
      </c>
      <c r="F59" s="76">
        <f t="shared" si="5"/>
        <v>16.598007752180575</v>
      </c>
      <c r="G59" s="77">
        <f t="shared" si="1"/>
        <v>3.3296043294064832</v>
      </c>
      <c r="H59" s="78">
        <f t="shared" si="2"/>
        <v>13000</v>
      </c>
      <c r="I59" s="78">
        <f t="shared" si="3"/>
        <v>23000</v>
      </c>
      <c r="Y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25">
      <c r="A60" s="112">
        <f t="shared" si="6"/>
        <v>19000</v>
      </c>
      <c r="B60" s="66"/>
      <c r="D60" s="74"/>
      <c r="E60" s="75">
        <f t="shared" si="0"/>
        <v>38431.198417927313</v>
      </c>
      <c r="F60" s="76">
        <f t="shared" si="5"/>
        <v>15.838679706434961</v>
      </c>
      <c r="G60" s="77">
        <f t="shared" si="1"/>
        <v>2.9495748642952195</v>
      </c>
      <c r="H60" s="78">
        <f t="shared" si="2"/>
        <v>14000</v>
      </c>
      <c r="I60" s="78">
        <f t="shared" si="3"/>
        <v>24000</v>
      </c>
      <c r="Y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25">
      <c r="A61" s="112">
        <f t="shared" si="6"/>
        <v>20000</v>
      </c>
      <c r="B61" s="66"/>
      <c r="D61" s="74"/>
      <c r="E61" s="75">
        <f t="shared" si="0"/>
        <v>36354.356044873042</v>
      </c>
      <c r="F61" s="76">
        <f t="shared" si="5"/>
        <v>15.035972961902699</v>
      </c>
      <c r="G61" s="77">
        <f t="shared" si="1"/>
        <v>2.5915114855471044</v>
      </c>
      <c r="H61" s="78">
        <f t="shared" si="2"/>
        <v>15000</v>
      </c>
      <c r="I61" s="78">
        <f t="shared" si="3"/>
        <v>25000</v>
      </c>
      <c r="Y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25">
      <c r="A62" s="112">
        <f t="shared" si="6"/>
        <v>21000</v>
      </c>
      <c r="B62" s="66"/>
      <c r="D62" s="74"/>
      <c r="E62" s="75">
        <f t="shared" si="0"/>
        <v>34389.747336655564</v>
      </c>
      <c r="F62" s="76">
        <f t="shared" si="5"/>
        <v>14.187409391351485</v>
      </c>
      <c r="G62" s="77">
        <f t="shared" si="1"/>
        <v>2.258526527680023</v>
      </c>
      <c r="H62" s="78">
        <f t="shared" si="2"/>
        <v>16000</v>
      </c>
      <c r="I62" s="78">
        <f t="shared" si="3"/>
        <v>26000</v>
      </c>
      <c r="Y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25">
      <c r="A63" s="112">
        <f t="shared" si="6"/>
        <v>22000</v>
      </c>
      <c r="B63" s="66"/>
      <c r="D63" s="74"/>
      <c r="E63" s="75">
        <f t="shared" si="0"/>
        <v>32531.307126420543</v>
      </c>
      <c r="F63" s="76">
        <f t="shared" si="5"/>
        <v>13.290369297728983</v>
      </c>
      <c r="G63" s="77">
        <f t="shared" si="1"/>
        <v>1.953604931100293</v>
      </c>
      <c r="H63" s="78">
        <f t="shared" si="2"/>
        <v>17000</v>
      </c>
      <c r="I63" s="78">
        <f t="shared" si="3"/>
        <v>27000</v>
      </c>
      <c r="Y63" s="79"/>
    </row>
    <row r="64" spans="1:37" x14ac:dyDescent="0.25">
      <c r="A64" s="112">
        <f t="shared" si="6"/>
        <v>23000</v>
      </c>
      <c r="B64" s="66"/>
      <c r="D64" s="74"/>
      <c r="E64" s="75">
        <f t="shared" si="0"/>
        <v>32042.123826073152</v>
      </c>
      <c r="F64" s="76">
        <f t="shared" si="5"/>
        <v>12.361159019981654</v>
      </c>
      <c r="G64" s="77">
        <f t="shared" si="1"/>
        <v>1.684542588585505</v>
      </c>
      <c r="H64" s="78">
        <f t="shared" si="2"/>
        <v>18000</v>
      </c>
      <c r="I64" s="78">
        <f t="shared" si="3"/>
        <v>28000</v>
      </c>
      <c r="Y64" s="79"/>
      <c r="AA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25">
      <c r="A65" s="112">
        <f t="shared" si="6"/>
        <v>24000</v>
      </c>
      <c r="B65" s="66"/>
      <c r="D65" s="74"/>
      <c r="E65" s="75">
        <f t="shared" si="0"/>
        <v>31560.296525913789</v>
      </c>
      <c r="F65" s="76">
        <f t="shared" si="5"/>
        <v>11.417762599241655</v>
      </c>
      <c r="G65" s="77">
        <f t="shared" si="1"/>
        <v>1.4556265780326423</v>
      </c>
      <c r="H65" s="78">
        <f t="shared" si="2"/>
        <v>19000</v>
      </c>
      <c r="I65" s="78">
        <f t="shared" si="3"/>
        <v>29000</v>
      </c>
      <c r="Y65" s="79"/>
      <c r="AA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25">
      <c r="A66" s="112">
        <f t="shared" si="6"/>
        <v>25000</v>
      </c>
      <c r="B66" s="66"/>
      <c r="D66" s="74"/>
      <c r="E66" s="75">
        <f t="shared" si="0"/>
        <v>31085.714611498486</v>
      </c>
      <c r="F66" s="76">
        <f t="shared" si="5"/>
        <v>10.459963457348152</v>
      </c>
      <c r="G66" s="77">
        <f t="shared" si="1"/>
        <v>1.2642493751068926</v>
      </c>
      <c r="H66" s="78">
        <f t="shared" si="2"/>
        <v>20000</v>
      </c>
      <c r="I66" s="78">
        <f t="shared" si="3"/>
        <v>30000</v>
      </c>
      <c r="Y66" s="79"/>
      <c r="AA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25">
      <c r="A67" s="112">
        <f t="shared" si="6"/>
        <v>26000</v>
      </c>
      <c r="B67" s="66"/>
      <c r="D67" s="74"/>
      <c r="E67" s="75">
        <f t="shared" si="0"/>
        <v>30618.269131726793</v>
      </c>
      <c r="F67" s="76">
        <f t="shared" si="5"/>
        <v>9.4875417096671804</v>
      </c>
      <c r="G67" s="77">
        <f t="shared" si="1"/>
        <v>1.1075831202483477</v>
      </c>
      <c r="H67" s="78">
        <f t="shared" si="2"/>
        <v>21000</v>
      </c>
      <c r="I67" s="78">
        <f t="shared" si="3"/>
        <v>31000</v>
      </c>
      <c r="Y67" s="79"/>
      <c r="AA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25">
      <c r="A68" s="112">
        <f t="shared" si="6"/>
        <v>27000</v>
      </c>
      <c r="B68" s="66"/>
      <c r="D68" s="74"/>
      <c r="E68" s="75">
        <f t="shared" si="0"/>
        <v>30157.852773829563</v>
      </c>
      <c r="F68" s="76">
        <f t="shared" si="5"/>
        <v>8.5002741146122336</v>
      </c>
      <c r="G68" s="77">
        <f t="shared" si="1"/>
        <v>0.98258360786319932</v>
      </c>
      <c r="H68" s="78">
        <f t="shared" si="2"/>
        <v>22000</v>
      </c>
      <c r="I68" s="78">
        <f t="shared" si="3"/>
        <v>32000</v>
      </c>
      <c r="Y68" s="79"/>
      <c r="AA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25">
      <c r="A69" s="112">
        <f t="shared" si="6"/>
        <v>28000</v>
      </c>
      <c r="B69" s="66"/>
      <c r="D69" s="74"/>
      <c r="E69" s="75">
        <f t="shared" si="0"/>
        <v>29704.35983873286</v>
      </c>
      <c r="F69" s="76">
        <f t="shared" si="5"/>
        <v>7.4979340223939799</v>
      </c>
      <c r="G69" s="77">
        <f t="shared" si="1"/>
        <v>0.88599841540921875</v>
      </c>
      <c r="H69" s="78">
        <f t="shared" si="2"/>
        <v>23000</v>
      </c>
      <c r="I69" s="78">
        <f t="shared" si="3"/>
        <v>33000</v>
      </c>
      <c r="Y69" s="79"/>
      <c r="AA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25">
      <c r="A70" s="112">
        <f t="shared" si="6"/>
        <v>29000</v>
      </c>
      <c r="B70" s="66"/>
      <c r="D70" s="74"/>
      <c r="E70" s="75">
        <f t="shared" si="0"/>
        <v>29257.686216792339</v>
      </c>
      <c r="F70" s="76">
        <f t="shared" si="5"/>
        <v>6.4802913229876546</v>
      </c>
      <c r="G70" s="77">
        <f t="shared" si="1"/>
        <v>0.81438058046311479</v>
      </c>
      <c r="H70" s="78">
        <f t="shared" si="2"/>
        <v>24000</v>
      </c>
      <c r="I70" s="78">
        <f t="shared" si="3"/>
        <v>34000</v>
      </c>
      <c r="Y70" s="79"/>
    </row>
    <row r="71" spans="1:37" x14ac:dyDescent="0.25">
      <c r="A71" s="112">
        <f t="shared" si="6"/>
        <v>30000</v>
      </c>
      <c r="B71" s="66"/>
      <c r="D71" s="74"/>
      <c r="E71" s="75">
        <f t="shared" si="0"/>
        <v>28817.729363892475</v>
      </c>
      <c r="F71" s="76">
        <f t="shared" si="5"/>
        <v>5.4471123933060799</v>
      </c>
      <c r="G71" s="77">
        <f t="shared" si="1"/>
        <v>0.76410988292865467</v>
      </c>
      <c r="H71" s="78">
        <f t="shared" si="2"/>
        <v>25000</v>
      </c>
      <c r="I71" s="78">
        <f t="shared" si="3"/>
        <v>35000</v>
      </c>
      <c r="Y71" s="79"/>
    </row>
    <row r="72" spans="1:37" x14ac:dyDescent="0.25">
      <c r="A72" s="112">
        <f t="shared" si="6"/>
        <v>31000</v>
      </c>
      <c r="B72" s="66"/>
      <c r="D72" s="74"/>
      <c r="E72" s="75">
        <f t="shared" si="0"/>
        <v>28384.388277905258</v>
      </c>
      <c r="F72" s="76">
        <f t="shared" si="5"/>
        <v>4.3981600435661194</v>
      </c>
      <c r="G72" s="77">
        <f t="shared" si="1"/>
        <v>0.73142490390285197</v>
      </c>
      <c r="H72" s="78">
        <f t="shared" si="2"/>
        <v>26000</v>
      </c>
      <c r="I72" s="78">
        <f t="shared" si="3"/>
        <v>36000</v>
      </c>
      <c r="Y72" s="79"/>
    </row>
    <row r="73" spans="1:37" x14ac:dyDescent="0.25">
      <c r="A73" s="112">
        <f t="shared" si="6"/>
        <v>32000</v>
      </c>
      <c r="B73" s="66"/>
      <c r="D73" s="74"/>
      <c r="E73" s="75">
        <f t="shared" si="0"/>
        <v>27957.563475502819</v>
      </c>
      <c r="F73" s="76">
        <f t="shared" si="5"/>
        <v>3.3331934628364226</v>
      </c>
      <c r="G73" s="77">
        <f t="shared" si="1"/>
        <v>0.7124711240875663</v>
      </c>
      <c r="H73" s="78">
        <f t="shared" si="2"/>
        <v>27000</v>
      </c>
      <c r="I73" s="78">
        <f t="shared" si="3"/>
        <v>37000</v>
      </c>
      <c r="Y73" s="79"/>
    </row>
    <row r="74" spans="1:37" x14ac:dyDescent="0.25">
      <c r="A74" s="112">
        <f t="shared" si="6"/>
        <v>33000</v>
      </c>
      <c r="B74" s="66"/>
      <c r="D74" s="74"/>
      <c r="E74" s="75">
        <f t="shared" si="0"/>
        <v>27537.156969318788</v>
      </c>
      <c r="F74" s="76">
        <f t="shared" si="5"/>
        <v>2.2519681637536975</v>
      </c>
      <c r="G74" s="77">
        <f t="shared" si="1"/>
        <v>0.70337477392082914</v>
      </c>
      <c r="H74" s="78">
        <f t="shared" si="2"/>
        <v>28000</v>
      </c>
      <c r="I74" s="78">
        <f t="shared" si="3"/>
        <v>38000</v>
      </c>
      <c r="Y74" s="79"/>
    </row>
    <row r="75" spans="1:37" x14ac:dyDescent="0.25">
      <c r="A75" s="112">
        <f t="shared" si="6"/>
        <v>34000</v>
      </c>
      <c r="B75" s="66"/>
      <c r="D75" s="74"/>
      <c r="E75" s="75">
        <f t="shared" si="0"/>
        <v>27123.072245453044</v>
      </c>
      <c r="F75" s="76">
        <f t="shared" si="5"/>
        <v>1.1542359263951041</v>
      </c>
      <c r="G75" s="77">
        <f t="shared" si="1"/>
        <v>0.70036365186745109</v>
      </c>
      <c r="H75" s="78">
        <f t="shared" si="2"/>
        <v>29000</v>
      </c>
      <c r="I75" s="78">
        <f t="shared" si="3"/>
        <v>39000</v>
      </c>
      <c r="Y75" s="79"/>
    </row>
    <row r="76" spans="1:37" x14ac:dyDescent="0.25">
      <c r="A76" s="112">
        <f t="shared" si="6"/>
        <v>35000</v>
      </c>
      <c r="B76" s="66"/>
      <c r="D76" s="74"/>
      <c r="E76" s="75">
        <f t="shared" si="0"/>
        <v>26715.214241314759</v>
      </c>
      <c r="F76" s="76">
        <f t="shared" si="5"/>
        <v>3.9744741293726689E-2</v>
      </c>
      <c r="G76" s="77">
        <f t="shared" si="1"/>
        <v>0.70000000483024816</v>
      </c>
      <c r="H76" s="78">
        <f t="shared" si="2"/>
        <v>30000</v>
      </c>
      <c r="I76" s="78">
        <f t="shared" si="3"/>
        <v>40000</v>
      </c>
      <c r="Y76" s="79"/>
    </row>
    <row r="77" spans="1:37" x14ac:dyDescent="0.25">
      <c r="A77" s="112">
        <f t="shared" si="6"/>
        <v>36000</v>
      </c>
      <c r="B77" s="66"/>
      <c r="D77" s="74"/>
      <c r="E77" s="75">
        <f t="shared" si="0"/>
        <v>26313.489323798603</v>
      </c>
      <c r="F77" s="76">
        <f t="shared" si="5"/>
        <v>0</v>
      </c>
      <c r="G77" s="77">
        <f t="shared" si="1"/>
        <v>0.7</v>
      </c>
      <c r="H77" s="78">
        <f t="shared" si="2"/>
        <v>31000</v>
      </c>
      <c r="I77" s="78">
        <f t="shared" si="3"/>
        <v>41000</v>
      </c>
      <c r="Y77" s="79"/>
    </row>
    <row r="78" spans="1:37" x14ac:dyDescent="0.25">
      <c r="A78" s="112">
        <f t="shared" si="6"/>
        <v>37000</v>
      </c>
      <c r="B78" s="66"/>
      <c r="D78" s="74"/>
      <c r="E78" s="75">
        <f t="shared" si="0"/>
        <v>25917.805267789143</v>
      </c>
      <c r="F78" s="76">
        <f t="shared" si="5"/>
        <v>0</v>
      </c>
      <c r="G78" s="77">
        <f t="shared" si="1"/>
        <v>0.7</v>
      </c>
      <c r="H78" s="78">
        <f t="shared" si="2"/>
        <v>32000</v>
      </c>
      <c r="I78" s="78">
        <f t="shared" si="3"/>
        <v>42000</v>
      </c>
      <c r="Y78" s="79"/>
    </row>
    <row r="79" spans="1:37" x14ac:dyDescent="0.25">
      <c r="A79" s="112">
        <f t="shared" si="6"/>
        <v>38000</v>
      </c>
      <c r="B79" s="66"/>
      <c r="C79" s="80"/>
      <c r="D79" s="74"/>
      <c r="E79" s="75">
        <f t="shared" si="0"/>
        <v>25528.071234988442</v>
      </c>
      <c r="F79" s="76">
        <f t="shared" si="5"/>
        <v>0</v>
      </c>
      <c r="G79" s="77">
        <f t="shared" si="1"/>
        <v>0.7</v>
      </c>
      <c r="H79" s="78">
        <f t="shared" si="2"/>
        <v>33000</v>
      </c>
      <c r="I79" s="78">
        <f t="shared" si="3"/>
        <v>43000</v>
      </c>
      <c r="Y79" s="79"/>
    </row>
    <row r="80" spans="1:37" x14ac:dyDescent="0.25">
      <c r="A80" s="112">
        <f t="shared" si="6"/>
        <v>39000</v>
      </c>
      <c r="B80" s="66"/>
      <c r="C80" s="80"/>
      <c r="D80" s="74"/>
      <c r="E80" s="75">
        <f t="shared" si="0"/>
        <v>25144.197753062079</v>
      </c>
      <c r="F80" s="76">
        <f t="shared" si="5"/>
        <v>0</v>
      </c>
      <c r="G80" s="77">
        <f t="shared" si="1"/>
        <v>0.7</v>
      </c>
      <c r="H80" s="78">
        <f t="shared" si="2"/>
        <v>34000</v>
      </c>
      <c r="I80" s="78">
        <f t="shared" si="3"/>
        <v>44000</v>
      </c>
      <c r="Y80" s="79"/>
    </row>
    <row r="81" spans="1:25" x14ac:dyDescent="0.25">
      <c r="A81" s="112">
        <f t="shared" si="6"/>
        <v>40000</v>
      </c>
      <c r="B81" s="66"/>
      <c r="C81" s="80"/>
      <c r="D81" s="74"/>
      <c r="E81" s="75">
        <f t="shared" si="0"/>
        <v>24766.096695098724</v>
      </c>
      <c r="F81" s="76">
        <f t="shared" si="5"/>
        <v>0</v>
      </c>
      <c r="G81" s="77">
        <f t="shared" si="1"/>
        <v>0.7</v>
      </c>
      <c r="H81" s="78">
        <f t="shared" si="2"/>
        <v>35000</v>
      </c>
      <c r="I81" s="78">
        <f t="shared" si="3"/>
        <v>45000</v>
      </c>
      <c r="Y81" s="79"/>
    </row>
    <row r="82" spans="1:25" x14ac:dyDescent="0.25">
      <c r="A82" s="112">
        <f t="shared" si="6"/>
        <v>41000</v>
      </c>
      <c r="B82" s="66"/>
      <c r="C82" s="80"/>
      <c r="D82" s="74"/>
      <c r="E82" s="75">
        <f t="shared" si="0"/>
        <v>24393.681259378602</v>
      </c>
      <c r="F82" s="76">
        <f t="shared" si="5"/>
        <v>0</v>
      </c>
      <c r="G82" s="77">
        <f t="shared" si="1"/>
        <v>0.7</v>
      </c>
      <c r="H82" s="78">
        <f t="shared" si="2"/>
        <v>36000</v>
      </c>
      <c r="I82" s="78">
        <f t="shared" si="3"/>
        <v>46000</v>
      </c>
      <c r="Y82" s="79"/>
    </row>
    <row r="83" spans="1:25" x14ac:dyDescent="0.25">
      <c r="A83" s="112">
        <f t="shared" si="6"/>
        <v>42000</v>
      </c>
      <c r="B83" s="66"/>
      <c r="C83" s="80"/>
      <c r="D83" s="74"/>
      <c r="E83" s="75">
        <f t="shared" si="0"/>
        <v>24026.865949446168</v>
      </c>
      <c r="F83" s="76">
        <f t="shared" si="5"/>
        <v>0</v>
      </c>
      <c r="G83" s="77">
        <f t="shared" si="1"/>
        <v>0.7</v>
      </c>
      <c r="H83" s="78">
        <f t="shared" si="2"/>
        <v>37000</v>
      </c>
      <c r="I83" s="78">
        <f t="shared" si="3"/>
        <v>47000</v>
      </c>
      <c r="T83" s="79"/>
      <c r="U83" s="79"/>
      <c r="V83" s="79"/>
      <c r="W83" s="79"/>
      <c r="X83" s="79"/>
    </row>
    <row r="84" spans="1:25" x14ac:dyDescent="0.25">
      <c r="A84" s="112">
        <f t="shared" si="6"/>
        <v>43000</v>
      </c>
      <c r="B84" s="66"/>
      <c r="C84" s="80"/>
      <c r="D84" s="74"/>
      <c r="E84" s="75">
        <f t="shared" si="0"/>
        <v>23665.566554482455</v>
      </c>
      <c r="F84" s="76">
        <f t="shared" si="5"/>
        <v>0</v>
      </c>
      <c r="G84" s="77">
        <f t="shared" si="1"/>
        <v>0.7</v>
      </c>
      <c r="H84" s="78">
        <f t="shared" si="2"/>
        <v>38000</v>
      </c>
      <c r="I84" s="78">
        <f t="shared" si="3"/>
        <v>48000</v>
      </c>
      <c r="T84" s="79"/>
      <c r="U84" s="79"/>
      <c r="V84" s="79"/>
      <c r="W84" s="79"/>
      <c r="X84" s="79"/>
    </row>
    <row r="85" spans="1:25" x14ac:dyDescent="0.25">
      <c r="A85" s="112">
        <f t="shared" si="6"/>
        <v>44000</v>
      </c>
      <c r="B85" s="66"/>
      <c r="C85" s="80"/>
      <c r="D85" s="74"/>
      <c r="E85" s="75">
        <f t="shared" si="0"/>
        <v>23309.700129972563</v>
      </c>
      <c r="F85" s="76">
        <f t="shared" si="5"/>
        <v>0</v>
      </c>
      <c r="G85" s="77">
        <f t="shared" si="1"/>
        <v>0.7</v>
      </c>
      <c r="H85" s="78">
        <f t="shared" si="2"/>
        <v>39000</v>
      </c>
      <c r="I85" s="78">
        <f t="shared" si="3"/>
        <v>49000</v>
      </c>
      <c r="T85" s="79"/>
      <c r="U85" s="79"/>
      <c r="V85" s="79"/>
      <c r="W85" s="79"/>
      <c r="X85" s="79"/>
    </row>
    <row r="86" spans="1:25" x14ac:dyDescent="0.25">
      <c r="A86" s="112">
        <f t="shared" si="6"/>
        <v>45000</v>
      </c>
      <c r="B86" s="66"/>
      <c r="C86" s="80"/>
      <c r="D86" s="74"/>
      <c r="E86" s="75">
        <f t="shared" si="0"/>
        <v>22959.184978663834</v>
      </c>
      <c r="F86" s="76">
        <f t="shared" si="5"/>
        <v>0</v>
      </c>
      <c r="G86" s="77">
        <f t="shared" si="1"/>
        <v>0.7</v>
      </c>
      <c r="H86" s="78">
        <f t="shared" si="2"/>
        <v>40000</v>
      </c>
      <c r="I86" s="78">
        <f t="shared" si="3"/>
        <v>50000</v>
      </c>
      <c r="T86" s="79"/>
      <c r="U86" s="79"/>
      <c r="V86" s="79"/>
      <c r="W86" s="79"/>
      <c r="X86" s="79"/>
    </row>
    <row r="87" spans="1:25" x14ac:dyDescent="0.25">
      <c r="A87" s="112">
        <f t="shared" si="6"/>
        <v>46000</v>
      </c>
      <c r="B87" s="66"/>
      <c r="C87" s="80"/>
      <c r="D87" s="74"/>
      <c r="E87" s="75">
        <f t="shared" si="0"/>
        <v>22613.940631810416</v>
      </c>
      <c r="F87" s="76">
        <f t="shared" si="5"/>
        <v>0</v>
      </c>
      <c r="G87" s="77">
        <f t="shared" si="1"/>
        <v>0.7</v>
      </c>
      <c r="H87" s="78">
        <f t="shared" si="2"/>
        <v>41000</v>
      </c>
      <c r="I87" s="78">
        <f t="shared" si="3"/>
        <v>51000</v>
      </c>
      <c r="T87" s="79"/>
      <c r="U87" s="79"/>
      <c r="V87" s="79"/>
      <c r="W87" s="79"/>
      <c r="X87" s="79"/>
    </row>
    <row r="88" spans="1:25" x14ac:dyDescent="0.25">
      <c r="A88" s="112">
        <f t="shared" si="6"/>
        <v>47000</v>
      </c>
      <c r="B88" s="66"/>
      <c r="C88" s="80"/>
      <c r="D88" s="74"/>
      <c r="E88" s="75">
        <f t="shared" si="0"/>
        <v>22273.887830699801</v>
      </c>
      <c r="F88" s="76">
        <f t="shared" si="5"/>
        <v>0</v>
      </c>
      <c r="G88" s="77">
        <f t="shared" si="1"/>
        <v>0.7</v>
      </c>
      <c r="H88" s="78">
        <f t="shared" si="2"/>
        <v>42000</v>
      </c>
      <c r="I88" s="78">
        <f t="shared" si="3"/>
        <v>52000</v>
      </c>
      <c r="T88" s="79"/>
      <c r="U88" s="79"/>
      <c r="V88" s="79"/>
      <c r="W88" s="79"/>
      <c r="X88" s="79"/>
    </row>
    <row r="89" spans="1:25" x14ac:dyDescent="0.25">
      <c r="A89" s="112">
        <f t="shared" si="6"/>
        <v>48000</v>
      </c>
      <c r="B89" s="66"/>
      <c r="C89" s="80"/>
      <c r="D89" s="74"/>
      <c r="E89" s="75">
        <f t="shared" si="0"/>
        <v>21938.948508457197</v>
      </c>
      <c r="F89" s="76">
        <f t="shared" si="5"/>
        <v>0</v>
      </c>
      <c r="G89" s="77">
        <f t="shared" si="1"/>
        <v>0.7</v>
      </c>
      <c r="H89" s="78">
        <f t="shared" si="2"/>
        <v>43000</v>
      </c>
      <c r="I89" s="78">
        <f t="shared" si="3"/>
        <v>53000</v>
      </c>
      <c r="T89" s="79"/>
      <c r="U89" s="79"/>
      <c r="V89" s="79"/>
      <c r="W89" s="79"/>
      <c r="X89" s="79"/>
    </row>
    <row r="90" spans="1:25" x14ac:dyDescent="0.25">
      <c r="A90" s="112">
        <f t="shared" si="6"/>
        <v>49000</v>
      </c>
      <c r="B90" s="66"/>
      <c r="C90" s="80"/>
      <c r="D90" s="74"/>
      <c r="E90" s="75">
        <f t="shared" si="0"/>
        <v>21609.045772123482</v>
      </c>
      <c r="F90" s="76">
        <f t="shared" si="5"/>
        <v>0</v>
      </c>
      <c r="G90" s="77">
        <f t="shared" si="1"/>
        <v>0.7</v>
      </c>
      <c r="H90" s="78">
        <f t="shared" si="2"/>
        <v>44000</v>
      </c>
      <c r="I90" s="78">
        <f t="shared" si="3"/>
        <v>54000</v>
      </c>
      <c r="T90" s="79"/>
      <c r="U90" s="79"/>
      <c r="V90" s="79"/>
      <c r="W90" s="79"/>
      <c r="X90" s="79"/>
    </row>
    <row r="91" spans="1:25" x14ac:dyDescent="0.25">
      <c r="A91" s="112">
        <f t="shared" si="6"/>
        <v>50000</v>
      </c>
      <c r="B91" s="66"/>
      <c r="C91" s="80"/>
      <c r="D91" s="74"/>
      <c r="E91" s="75">
        <f t="shared" si="0"/>
        <v>21284.103885002689</v>
      </c>
      <c r="F91" s="76">
        <f t="shared" si="5"/>
        <v>0</v>
      </c>
      <c r="G91" s="77">
        <f t="shared" si="1"/>
        <v>0.7</v>
      </c>
      <c r="H91" s="78">
        <f t="shared" si="2"/>
        <v>45000</v>
      </c>
      <c r="I91" s="78">
        <f t="shared" si="3"/>
        <v>55000</v>
      </c>
      <c r="T91" s="79"/>
      <c r="U91" s="79"/>
      <c r="V91" s="79"/>
      <c r="W91" s="79"/>
      <c r="X91" s="79"/>
    </row>
    <row r="92" spans="1:25" x14ac:dyDescent="0.25">
      <c r="A92" s="112">
        <f t="shared" si="6"/>
        <v>51000</v>
      </c>
      <c r="B92" s="66"/>
      <c r="C92" s="80"/>
      <c r="D92" s="74"/>
      <c r="E92" s="75">
        <f t="shared" si="0"/>
        <v>20964.048249274907</v>
      </c>
      <c r="F92" s="76">
        <f t="shared" si="5"/>
        <v>0</v>
      </c>
      <c r="G92" s="77">
        <f t="shared" si="1"/>
        <v>0.7</v>
      </c>
      <c r="H92" s="78">
        <f t="shared" si="2"/>
        <v>46000</v>
      </c>
      <c r="I92" s="78">
        <f t="shared" si="3"/>
        <v>56000</v>
      </c>
      <c r="T92" s="79"/>
      <c r="U92" s="79"/>
      <c r="V92" s="79"/>
      <c r="W92" s="79"/>
      <c r="X92" s="79"/>
    </row>
    <row r="93" spans="1:25" x14ac:dyDescent="0.25">
      <c r="A93" s="112">
        <f t="shared" si="6"/>
        <v>52000</v>
      </c>
      <c r="B93" s="66"/>
      <c r="C93" s="80"/>
      <c r="D93" s="74"/>
      <c r="E93" s="75">
        <f t="shared" si="0"/>
        <v>20648.805388870645</v>
      </c>
      <c r="F93" s="76">
        <f t="shared" si="5"/>
        <v>0</v>
      </c>
      <c r="G93" s="77">
        <f t="shared" si="1"/>
        <v>0.7</v>
      </c>
      <c r="H93" s="78">
        <f t="shared" si="2"/>
        <v>47000</v>
      </c>
      <c r="I93" s="78">
        <f t="shared" si="3"/>
        <v>57000</v>
      </c>
      <c r="T93" s="79"/>
      <c r="U93" s="79"/>
      <c r="V93" s="79"/>
      <c r="W93" s="79"/>
      <c r="X93" s="79"/>
    </row>
    <row r="94" spans="1:25" x14ac:dyDescent="0.25">
      <c r="A94" s="112">
        <f t="shared" si="6"/>
        <v>53000</v>
      </c>
      <c r="B94" s="66"/>
      <c r="C94" s="80"/>
      <c r="D94" s="74"/>
      <c r="E94" s="75">
        <f t="shared" si="0"/>
        <v>20338.302932602754</v>
      </c>
      <c r="F94" s="76">
        <f t="shared" si="5"/>
        <v>0</v>
      </c>
      <c r="G94" s="77">
        <f t="shared" si="1"/>
        <v>0.7</v>
      </c>
      <c r="H94" s="78">
        <f t="shared" si="2"/>
        <v>48000</v>
      </c>
      <c r="I94" s="78">
        <f t="shared" si="3"/>
        <v>58000</v>
      </c>
      <c r="T94" s="79"/>
      <c r="U94" s="79"/>
      <c r="V94" s="79"/>
      <c r="W94" s="79"/>
      <c r="X94" s="79"/>
    </row>
    <row r="95" spans="1:25" x14ac:dyDescent="0.25">
      <c r="A95" s="112">
        <f t="shared" si="6"/>
        <v>54000</v>
      </c>
      <c r="B95" s="66"/>
      <c r="C95" s="80"/>
      <c r="D95" s="74"/>
      <c r="E95" s="75">
        <f t="shared" si="0"/>
        <v>20032.469597551939</v>
      </c>
      <c r="F95" s="76">
        <f t="shared" si="5"/>
        <v>0</v>
      </c>
      <c r="G95" s="77">
        <f t="shared" si="1"/>
        <v>0.7</v>
      </c>
      <c r="H95" s="78">
        <f t="shared" si="2"/>
        <v>49000</v>
      </c>
      <c r="I95" s="78">
        <f t="shared" si="3"/>
        <v>59000</v>
      </c>
      <c r="T95" s="79"/>
      <c r="U95" s="79"/>
      <c r="V95" s="79"/>
      <c r="W95" s="79"/>
      <c r="X95" s="79"/>
    </row>
    <row r="96" spans="1:25" x14ac:dyDescent="0.25">
      <c r="A96" s="112">
        <f t="shared" si="6"/>
        <v>55000</v>
      </c>
      <c r="B96" s="66"/>
      <c r="C96" s="80"/>
      <c r="D96" s="74"/>
      <c r="E96" s="75">
        <f t="shared" ref="E96:E159" si="7">IF(A96&lt;=$C$21,$C$17*EXP(-A96/$C$19),$C$18*EXP(-(A96-$C$21)/$C$20))</f>
        <v>19731.235172702145</v>
      </c>
      <c r="F96" s="76">
        <f t="shared" si="5"/>
        <v>0</v>
      </c>
      <c r="G96" s="77">
        <f t="shared" ref="G96:G159" si="8">IF(A96&lt;=$C$21,($C$5-$C$8)*(F96/$C$12)^(1/$C$11)+$C$8, ($C$28-$C$8)*(F96/$C$29)^(1/$C$11)+$C$8)</f>
        <v>0.7</v>
      </c>
      <c r="H96" s="78">
        <f t="shared" ref="H96:H159" si="9">A96-$C$6/2</f>
        <v>50000</v>
      </c>
      <c r="I96" s="78">
        <f t="shared" ref="I96:I159" si="10">A96+$C$6/2</f>
        <v>60000</v>
      </c>
      <c r="T96" s="79"/>
      <c r="U96" s="79"/>
      <c r="V96" s="79"/>
      <c r="W96" s="79"/>
      <c r="X96" s="79"/>
    </row>
    <row r="97" spans="1:24" x14ac:dyDescent="0.25">
      <c r="A97" s="112">
        <f t="shared" si="6"/>
        <v>56000</v>
      </c>
      <c r="B97" s="66"/>
      <c r="C97" s="80"/>
      <c r="D97" s="74"/>
      <c r="E97" s="75">
        <f t="shared" si="7"/>
        <v>19434.530502822039</v>
      </c>
      <c r="F97" s="76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7">
        <f t="shared" si="8"/>
        <v>0.7</v>
      </c>
      <c r="H97" s="78">
        <f t="shared" si="9"/>
        <v>51000</v>
      </c>
      <c r="I97" s="78">
        <f t="shared" si="10"/>
        <v>61000</v>
      </c>
      <c r="T97" s="79"/>
      <c r="U97" s="79"/>
      <c r="V97" s="79"/>
      <c r="W97" s="79"/>
      <c r="X97" s="79"/>
    </row>
    <row r="98" spans="1:24" x14ac:dyDescent="0.25">
      <c r="A98" s="112">
        <f t="shared" si="6"/>
        <v>57000</v>
      </c>
      <c r="B98" s="66"/>
      <c r="C98" s="80"/>
      <c r="D98" s="74"/>
      <c r="E98" s="75">
        <f t="shared" si="7"/>
        <v>19142.287472588825</v>
      </c>
      <c r="F98" s="76">
        <f t="shared" si="11"/>
        <v>0</v>
      </c>
      <c r="G98" s="77">
        <f t="shared" si="8"/>
        <v>0.7</v>
      </c>
      <c r="H98" s="78">
        <f t="shared" si="9"/>
        <v>52000</v>
      </c>
      <c r="I98" s="78">
        <f t="shared" si="10"/>
        <v>62000</v>
      </c>
      <c r="T98" s="79"/>
      <c r="U98" s="79"/>
      <c r="V98" s="79"/>
      <c r="W98" s="79"/>
      <c r="X98" s="79"/>
    </row>
    <row r="99" spans="1:24" x14ac:dyDescent="0.25">
      <c r="A99" s="112">
        <f t="shared" si="6"/>
        <v>58000</v>
      </c>
      <c r="B99" s="66"/>
      <c r="C99" s="80"/>
      <c r="D99" s="74"/>
      <c r="E99" s="75">
        <f t="shared" si="7"/>
        <v>18854.438990950825</v>
      </c>
      <c r="F99" s="76">
        <f t="shared" si="11"/>
        <v>0</v>
      </c>
      <c r="G99" s="77">
        <f t="shared" si="8"/>
        <v>0.7</v>
      </c>
      <c r="H99" s="78">
        <f t="shared" si="9"/>
        <v>53000</v>
      </c>
      <c r="I99" s="78">
        <f t="shared" si="10"/>
        <v>63000</v>
      </c>
      <c r="T99" s="79"/>
      <c r="U99" s="79"/>
      <c r="V99" s="79"/>
      <c r="W99" s="79"/>
      <c r="X99" s="79"/>
    </row>
    <row r="100" spans="1:24" x14ac:dyDescent="0.25">
      <c r="A100" s="112">
        <f t="shared" si="6"/>
        <v>59000</v>
      </c>
      <c r="B100" s="66"/>
      <c r="C100" s="80"/>
      <c r="D100" s="74"/>
      <c r="E100" s="75">
        <f t="shared" si="7"/>
        <v>18570.918975725213</v>
      </c>
      <c r="F100" s="76">
        <f t="shared" si="11"/>
        <v>0</v>
      </c>
      <c r="G100" s="77">
        <f t="shared" si="8"/>
        <v>0.7</v>
      </c>
      <c r="H100" s="78">
        <f t="shared" si="9"/>
        <v>54000</v>
      </c>
      <c r="I100" s="78">
        <f t="shared" si="10"/>
        <v>64000</v>
      </c>
      <c r="T100" s="79"/>
      <c r="U100" s="79"/>
      <c r="V100" s="79"/>
      <c r="W100" s="79"/>
      <c r="X100" s="79"/>
    </row>
    <row r="101" spans="1:24" x14ac:dyDescent="0.25">
      <c r="A101" s="112">
        <f t="shared" si="6"/>
        <v>60000</v>
      </c>
      <c r="B101" s="66"/>
      <c r="C101" s="80"/>
      <c r="D101" s="74"/>
      <c r="E101" s="75">
        <f t="shared" si="7"/>
        <v>18291.662338427315</v>
      </c>
      <c r="F101" s="76">
        <f t="shared" si="11"/>
        <v>0</v>
      </c>
      <c r="G101" s="77">
        <f t="shared" si="8"/>
        <v>0.7</v>
      </c>
      <c r="H101" s="78">
        <f t="shared" si="9"/>
        <v>55000</v>
      </c>
      <c r="I101" s="78">
        <f t="shared" si="10"/>
        <v>65000</v>
      </c>
      <c r="T101" s="79"/>
      <c r="U101" s="79"/>
      <c r="V101" s="79"/>
      <c r="W101" s="79"/>
      <c r="X101" s="79"/>
    </row>
    <row r="102" spans="1:24" x14ac:dyDescent="0.25">
      <c r="A102" s="112">
        <f t="shared" si="6"/>
        <v>61000</v>
      </c>
      <c r="B102" s="66"/>
      <c r="C102" s="80"/>
      <c r="D102" s="74"/>
      <c r="E102" s="75">
        <f t="shared" si="7"/>
        <v>18016.604969328098</v>
      </c>
      <c r="F102" s="76">
        <f t="shared" si="11"/>
        <v>0</v>
      </c>
      <c r="G102" s="77">
        <f t="shared" si="8"/>
        <v>0.7</v>
      </c>
      <c r="H102" s="78">
        <f t="shared" si="9"/>
        <v>56000</v>
      </c>
      <c r="I102" s="78">
        <f t="shared" si="10"/>
        <v>66000</v>
      </c>
      <c r="T102" s="79"/>
      <c r="U102" s="79"/>
      <c r="V102" s="79"/>
      <c r="W102" s="79"/>
      <c r="X102" s="79"/>
    </row>
    <row r="103" spans="1:24" x14ac:dyDescent="0.25">
      <c r="A103" s="112">
        <f t="shared" si="6"/>
        <v>62000</v>
      </c>
      <c r="B103" s="66"/>
      <c r="C103" s="80"/>
      <c r="D103" s="74"/>
      <c r="E103" s="75">
        <f t="shared" si="7"/>
        <v>17745.683722736278</v>
      </c>
      <c r="F103" s="76">
        <f t="shared" si="11"/>
        <v>0</v>
      </c>
      <c r="G103" s="77">
        <f t="shared" si="8"/>
        <v>0.7</v>
      </c>
      <c r="H103" s="78">
        <f t="shared" si="9"/>
        <v>57000</v>
      </c>
      <c r="I103" s="78">
        <f t="shared" si="10"/>
        <v>67000</v>
      </c>
      <c r="T103" s="79"/>
      <c r="U103" s="79"/>
      <c r="V103" s="79"/>
      <c r="W103" s="79"/>
      <c r="X103" s="79"/>
    </row>
    <row r="104" spans="1:24" x14ac:dyDescent="0.25">
      <c r="A104" s="112">
        <f t="shared" si="6"/>
        <v>63000</v>
      </c>
      <c r="B104" s="66"/>
      <c r="C104" s="80"/>
      <c r="D104" s="74"/>
      <c r="E104" s="75">
        <f t="shared" si="7"/>
        <v>17478.836402501831</v>
      </c>
      <c r="F104" s="76">
        <f t="shared" si="11"/>
        <v>0</v>
      </c>
      <c r="G104" s="77">
        <f t="shared" si="8"/>
        <v>0.7</v>
      </c>
      <c r="H104" s="78">
        <f t="shared" si="9"/>
        <v>58000</v>
      </c>
      <c r="I104" s="78">
        <f t="shared" si="10"/>
        <v>68000</v>
      </c>
      <c r="T104" s="79"/>
      <c r="U104" s="79"/>
      <c r="V104" s="79"/>
      <c r="W104" s="79"/>
      <c r="X104" s="79"/>
    </row>
    <row r="105" spans="1:24" x14ac:dyDescent="0.25">
      <c r="A105" s="112">
        <f t="shared" si="6"/>
        <v>64000</v>
      </c>
      <c r="B105" s="66"/>
      <c r="C105" s="80"/>
      <c r="D105" s="74"/>
      <c r="E105" s="75">
        <f t="shared" si="7"/>
        <v>17216.001747737413</v>
      </c>
      <c r="F105" s="76">
        <f t="shared" si="11"/>
        <v>0</v>
      </c>
      <c r="G105" s="77">
        <f t="shared" si="8"/>
        <v>0.7</v>
      </c>
      <c r="H105" s="78">
        <f t="shared" si="9"/>
        <v>59000</v>
      </c>
      <c r="I105" s="78">
        <f t="shared" si="10"/>
        <v>69000</v>
      </c>
      <c r="T105" s="79"/>
      <c r="U105" s="79"/>
      <c r="V105" s="79"/>
      <c r="W105" s="79"/>
      <c r="X105" s="79"/>
    </row>
    <row r="106" spans="1:24" x14ac:dyDescent="0.25">
      <c r="A106" s="112">
        <f t="shared" si="6"/>
        <v>65000</v>
      </c>
      <c r="B106" s="66"/>
      <c r="C106" s="80"/>
      <c r="D106" s="74"/>
      <c r="E106" s="75">
        <f t="shared" si="7"/>
        <v>16957.119418754548</v>
      </c>
      <c r="F106" s="76">
        <f t="shared" si="11"/>
        <v>0</v>
      </c>
      <c r="G106" s="77">
        <f t="shared" si="8"/>
        <v>0.7</v>
      </c>
      <c r="H106" s="78">
        <f t="shared" si="9"/>
        <v>60000</v>
      </c>
      <c r="I106" s="78">
        <f t="shared" si="10"/>
        <v>70000</v>
      </c>
      <c r="T106" s="79"/>
      <c r="U106" s="79"/>
      <c r="V106" s="79"/>
      <c r="W106" s="79"/>
      <c r="X106" s="79"/>
    </row>
    <row r="107" spans="1:24" x14ac:dyDescent="0.25">
      <c r="A107" s="112">
        <f t="shared" si="6"/>
        <v>66000</v>
      </c>
      <c r="B107" s="66"/>
      <c r="C107" s="80"/>
      <c r="D107" s="74"/>
      <c r="E107" s="75">
        <f t="shared" si="7"/>
        <v>16702.129983211264</v>
      </c>
      <c r="F107" s="76">
        <f t="shared" si="11"/>
        <v>0</v>
      </c>
      <c r="G107" s="77">
        <f t="shared" si="8"/>
        <v>0.7</v>
      </c>
      <c r="H107" s="78">
        <f t="shared" si="9"/>
        <v>61000</v>
      </c>
      <c r="I107" s="78">
        <f t="shared" si="10"/>
        <v>71000</v>
      </c>
      <c r="T107" s="79"/>
      <c r="U107" s="79"/>
      <c r="V107" s="79"/>
      <c r="W107" s="79"/>
      <c r="X107" s="79"/>
    </row>
    <row r="108" spans="1:24" x14ac:dyDescent="0.25">
      <c r="A108" s="112">
        <f t="shared" ref="A108:A167" si="12">A107+$C$4</f>
        <v>67000</v>
      </c>
      <c r="B108" s="66"/>
      <c r="C108" s="80"/>
      <c r="D108" s="74"/>
      <c r="E108" s="75">
        <f t="shared" si="7"/>
        <v>16450.974902468053</v>
      </c>
      <c r="F108" s="76">
        <f t="shared" si="11"/>
        <v>0</v>
      </c>
      <c r="G108" s="77">
        <f t="shared" si="8"/>
        <v>0.7</v>
      </c>
      <c r="H108" s="78">
        <f t="shared" si="9"/>
        <v>62000</v>
      </c>
      <c r="I108" s="78">
        <f t="shared" si="10"/>
        <v>72000</v>
      </c>
      <c r="T108" s="79"/>
      <c r="U108" s="79"/>
      <c r="V108" s="79"/>
      <c r="W108" s="79"/>
      <c r="X108" s="79"/>
    </row>
    <row r="109" spans="1:24" x14ac:dyDescent="0.25">
      <c r="A109" s="112">
        <f t="shared" si="12"/>
        <v>68000</v>
      </c>
      <c r="B109" s="66"/>
      <c r="C109" s="80"/>
      <c r="D109" s="74"/>
      <c r="E109" s="75">
        <f t="shared" si="7"/>
        <v>16203.596518148981</v>
      </c>
      <c r="F109" s="76">
        <f t="shared" si="11"/>
        <v>0</v>
      </c>
      <c r="G109" s="77">
        <f t="shared" si="8"/>
        <v>0.7</v>
      </c>
      <c r="H109" s="78">
        <f t="shared" si="9"/>
        <v>63000</v>
      </c>
      <c r="I109" s="78">
        <f t="shared" si="10"/>
        <v>73000</v>
      </c>
      <c r="T109" s="79"/>
      <c r="U109" s="79"/>
      <c r="V109" s="79"/>
      <c r="W109" s="79"/>
      <c r="X109" s="79"/>
    </row>
    <row r="110" spans="1:24" x14ac:dyDescent="0.25">
      <c r="A110" s="112">
        <f t="shared" si="12"/>
        <v>69000</v>
      </c>
      <c r="B110" s="66"/>
      <c r="C110" s="80"/>
      <c r="D110" s="74"/>
      <c r="E110" s="75">
        <f t="shared" si="7"/>
        <v>15959.938038904902</v>
      </c>
      <c r="F110" s="76">
        <f t="shared" si="11"/>
        <v>0</v>
      </c>
      <c r="G110" s="77">
        <f t="shared" si="8"/>
        <v>0.7</v>
      </c>
      <c r="H110" s="78">
        <f t="shared" si="9"/>
        <v>64000</v>
      </c>
      <c r="I110" s="78">
        <f t="shared" si="10"/>
        <v>74000</v>
      </c>
      <c r="T110" s="79"/>
      <c r="U110" s="79"/>
      <c r="V110" s="79"/>
      <c r="W110" s="79"/>
      <c r="X110" s="79"/>
    </row>
    <row r="111" spans="1:24" x14ac:dyDescent="0.25">
      <c r="A111" s="112">
        <f t="shared" si="12"/>
        <v>70000</v>
      </c>
      <c r="B111" s="66"/>
      <c r="C111" s="80"/>
      <c r="D111" s="74"/>
      <c r="E111" s="75">
        <f t="shared" si="7"/>
        <v>15719.943527375714</v>
      </c>
      <c r="F111" s="76">
        <f t="shared" si="11"/>
        <v>0</v>
      </c>
      <c r="G111" s="77">
        <f t="shared" si="8"/>
        <v>0.7</v>
      </c>
      <c r="H111" s="78">
        <f t="shared" si="9"/>
        <v>65000</v>
      </c>
      <c r="I111" s="78">
        <f t="shared" si="10"/>
        <v>75000</v>
      </c>
      <c r="T111" s="79"/>
      <c r="U111" s="79"/>
      <c r="V111" s="79"/>
      <c r="W111" s="79"/>
      <c r="X111" s="79"/>
    </row>
    <row r="112" spans="1:24" x14ac:dyDescent="0.25">
      <c r="A112" s="112">
        <f t="shared" si="12"/>
        <v>71000</v>
      </c>
      <c r="B112" s="66"/>
      <c r="C112" s="80"/>
      <c r="D112" s="74"/>
      <c r="E112" s="75">
        <f t="shared" si="7"/>
        <v>15483.557887348639</v>
      </c>
      <c r="F112" s="76">
        <f t="shared" si="11"/>
        <v>0</v>
      </c>
      <c r="G112" s="77">
        <f t="shared" si="8"/>
        <v>0.7</v>
      </c>
      <c r="H112" s="78">
        <f t="shared" si="9"/>
        <v>66000</v>
      </c>
      <c r="I112" s="78">
        <f t="shared" si="10"/>
        <v>76000</v>
      </c>
      <c r="T112" s="79"/>
      <c r="U112" s="79"/>
      <c r="V112" s="79"/>
      <c r="W112" s="79"/>
      <c r="X112" s="79"/>
    </row>
    <row r="113" spans="1:24" x14ac:dyDescent="0.25">
      <c r="A113" s="112">
        <f t="shared" si="12"/>
        <v>72000</v>
      </c>
      <c r="B113" s="66"/>
      <c r="C113" s="80"/>
      <c r="D113" s="74"/>
      <c r="E113" s="75">
        <f t="shared" si="7"/>
        <v>15250.726851109655</v>
      </c>
      <c r="F113" s="76">
        <f t="shared" si="11"/>
        <v>0</v>
      </c>
      <c r="G113" s="77">
        <f t="shared" si="8"/>
        <v>0.7</v>
      </c>
      <c r="H113" s="78">
        <f t="shared" si="9"/>
        <v>67000</v>
      </c>
      <c r="I113" s="78">
        <f t="shared" si="10"/>
        <v>77000</v>
      </c>
      <c r="J113" s="79"/>
      <c r="K113" s="79"/>
      <c r="L113" s="79"/>
      <c r="M113" s="79"/>
      <c r="N113" s="81"/>
      <c r="O113" s="81"/>
      <c r="P113" s="81"/>
      <c r="Q113" s="81"/>
      <c r="R113" s="79"/>
      <c r="S113" s="81"/>
      <c r="T113" s="79"/>
      <c r="U113" s="79"/>
      <c r="V113" s="79"/>
      <c r="W113" s="79"/>
      <c r="X113" s="79"/>
    </row>
    <row r="114" spans="1:24" x14ac:dyDescent="0.25">
      <c r="A114" s="112">
        <f t="shared" si="12"/>
        <v>73000</v>
      </c>
      <c r="B114" s="66"/>
      <c r="C114" s="80"/>
      <c r="D114" s="74"/>
      <c r="E114" s="75">
        <f t="shared" si="7"/>
        <v>15021.396966985099</v>
      </c>
      <c r="F114" s="76">
        <f t="shared" si="11"/>
        <v>0</v>
      </c>
      <c r="G114" s="77">
        <f t="shared" si="8"/>
        <v>0.7</v>
      </c>
      <c r="H114" s="78">
        <f t="shared" si="9"/>
        <v>68000</v>
      </c>
      <c r="I114" s="78">
        <f t="shared" si="10"/>
        <v>78000</v>
      </c>
      <c r="J114" s="79"/>
      <c r="K114" s="79"/>
      <c r="L114" s="79"/>
      <c r="M114" s="79"/>
      <c r="N114" s="81"/>
      <c r="O114" s="81"/>
      <c r="P114" s="81"/>
      <c r="Q114" s="81"/>
      <c r="R114" s="79"/>
      <c r="S114" s="81"/>
      <c r="T114" s="79"/>
      <c r="U114" s="79"/>
      <c r="V114" s="79"/>
      <c r="W114" s="79"/>
      <c r="X114" s="79"/>
    </row>
    <row r="115" spans="1:24" x14ac:dyDescent="0.25">
      <c r="A115" s="112">
        <f t="shared" si="12"/>
        <v>74000</v>
      </c>
      <c r="B115" s="66"/>
      <c r="C115" s="80"/>
      <c r="D115" s="74"/>
      <c r="E115" s="75">
        <f t="shared" si="7"/>
        <v>14795.515587070606</v>
      </c>
      <c r="F115" s="76">
        <f t="shared" si="11"/>
        <v>0</v>
      </c>
      <c r="G115" s="77">
        <f t="shared" si="8"/>
        <v>0.7</v>
      </c>
      <c r="H115" s="78">
        <f t="shared" si="9"/>
        <v>69000</v>
      </c>
      <c r="I115" s="78">
        <f t="shared" si="10"/>
        <v>79000</v>
      </c>
      <c r="J115" s="79"/>
      <c r="K115" s="79"/>
      <c r="L115" s="79"/>
      <c r="M115" s="79"/>
      <c r="N115" s="81"/>
      <c r="O115" s="81"/>
      <c r="P115" s="81"/>
      <c r="Q115" s="81"/>
      <c r="R115" s="79"/>
      <c r="S115" s="81"/>
      <c r="T115" s="79"/>
      <c r="U115" s="79"/>
      <c r="V115" s="79"/>
      <c r="W115" s="79"/>
      <c r="X115" s="79"/>
    </row>
    <row r="116" spans="1:24" x14ac:dyDescent="0.25">
      <c r="A116" s="112">
        <f t="shared" si="12"/>
        <v>75000</v>
      </c>
      <c r="B116" s="66"/>
      <c r="C116" s="80"/>
      <c r="D116" s="74"/>
      <c r="E116" s="75">
        <f t="shared" si="7"/>
        <v>14573.030855144594</v>
      </c>
      <c r="F116" s="76">
        <f t="shared" si="11"/>
        <v>0</v>
      </c>
      <c r="G116" s="77">
        <f t="shared" si="8"/>
        <v>0.7</v>
      </c>
      <c r="H116" s="78">
        <f t="shared" si="9"/>
        <v>70000</v>
      </c>
      <c r="I116" s="78">
        <f t="shared" si="10"/>
        <v>80000</v>
      </c>
      <c r="J116" s="79"/>
      <c r="K116" s="79"/>
      <c r="L116" s="79"/>
      <c r="M116" s="79"/>
      <c r="N116" s="81"/>
      <c r="O116" s="81"/>
      <c r="P116" s="81"/>
      <c r="Q116" s="81"/>
      <c r="R116" s="79"/>
      <c r="S116" s="81"/>
      <c r="T116" s="79"/>
      <c r="U116" s="79"/>
      <c r="V116" s="79"/>
      <c r="W116" s="79"/>
      <c r="X116" s="79"/>
    </row>
    <row r="117" spans="1:24" x14ac:dyDescent="0.25">
      <c r="A117" s="112">
        <f t="shared" si="12"/>
        <v>76000</v>
      </c>
      <c r="B117" s="66"/>
      <c r="C117" s="80"/>
      <c r="D117" s="74"/>
      <c r="E117" s="75">
        <f t="shared" si="7"/>
        <v>14353.891694763477</v>
      </c>
      <c r="F117" s="76">
        <f t="shared" si="11"/>
        <v>0</v>
      </c>
      <c r="G117" s="77">
        <f t="shared" si="8"/>
        <v>0.7</v>
      </c>
      <c r="H117" s="78">
        <f t="shared" si="9"/>
        <v>71000</v>
      </c>
      <c r="I117" s="78">
        <f t="shared" si="10"/>
        <v>81000</v>
      </c>
      <c r="J117" s="79"/>
      <c r="K117" s="79"/>
      <c r="L117" s="79"/>
      <c r="M117" s="79"/>
      <c r="N117" s="81"/>
      <c r="O117" s="81"/>
      <c r="P117" s="81"/>
      <c r="Q117" s="81"/>
      <c r="R117" s="79"/>
      <c r="S117" s="81"/>
      <c r="T117" s="79"/>
      <c r="U117" s="79"/>
      <c r="V117" s="79"/>
      <c r="W117" s="79"/>
      <c r="X117" s="79"/>
    </row>
    <row r="118" spans="1:24" x14ac:dyDescent="0.25">
      <c r="A118" s="112">
        <f t="shared" si="12"/>
        <v>77000</v>
      </c>
      <c r="B118" s="66"/>
      <c r="C118" s="80"/>
      <c r="D118" s="74"/>
      <c r="E118" s="75">
        <f t="shared" si="7"/>
        <v>14138.047797535914</v>
      </c>
      <c r="F118" s="76">
        <f t="shared" si="11"/>
        <v>0</v>
      </c>
      <c r="G118" s="77">
        <f t="shared" si="8"/>
        <v>0.7</v>
      </c>
      <c r="H118" s="78">
        <f t="shared" si="9"/>
        <v>72000</v>
      </c>
      <c r="I118" s="78">
        <f t="shared" si="10"/>
        <v>82000</v>
      </c>
      <c r="J118" s="79"/>
      <c r="K118" s="79"/>
      <c r="L118" s="79"/>
      <c r="M118" s="79"/>
      <c r="N118" s="81"/>
      <c r="O118" s="81"/>
      <c r="P118" s="81"/>
      <c r="Q118" s="81"/>
      <c r="R118" s="79"/>
      <c r="S118" s="81"/>
      <c r="T118" s="79"/>
      <c r="U118" s="79"/>
      <c r="V118" s="79"/>
      <c r="W118" s="79"/>
      <c r="X118" s="79"/>
    </row>
    <row r="119" spans="1:24" x14ac:dyDescent="0.25">
      <c r="A119" s="112">
        <f t="shared" si="12"/>
        <v>78000</v>
      </c>
      <c r="B119" s="66"/>
      <c r="C119" s="80"/>
      <c r="D119" s="74"/>
      <c r="E119" s="75">
        <f t="shared" si="7"/>
        <v>13925.449611573358</v>
      </c>
      <c r="F119" s="76">
        <f t="shared" si="11"/>
        <v>0</v>
      </c>
      <c r="G119" s="77">
        <f t="shared" si="8"/>
        <v>0.7</v>
      </c>
      <c r="H119" s="78">
        <f t="shared" si="9"/>
        <v>73000</v>
      </c>
      <c r="I119" s="78">
        <f t="shared" si="10"/>
        <v>83000</v>
      </c>
      <c r="J119" s="79"/>
      <c r="K119" s="79"/>
      <c r="L119" s="79"/>
      <c r="M119" s="79"/>
      <c r="N119" s="81"/>
      <c r="O119" s="81"/>
      <c r="P119" s="81"/>
      <c r="Q119" s="81"/>
      <c r="R119" s="79"/>
      <c r="S119" s="81"/>
      <c r="T119" s="79"/>
      <c r="U119" s="79"/>
      <c r="V119" s="79"/>
      <c r="W119" s="79"/>
      <c r="X119" s="79"/>
    </row>
    <row r="120" spans="1:24" x14ac:dyDescent="0.25">
      <c r="A120" s="112">
        <f t="shared" si="12"/>
        <v>79000</v>
      </c>
      <c r="B120" s="66"/>
      <c r="C120" s="80"/>
      <c r="D120" s="74"/>
      <c r="E120" s="75">
        <f t="shared" si="7"/>
        <v>13716.048330114298</v>
      </c>
      <c r="F120" s="76">
        <f t="shared" si="11"/>
        <v>0</v>
      </c>
      <c r="G120" s="77">
        <f t="shared" si="8"/>
        <v>0.7</v>
      </c>
      <c r="H120" s="78">
        <f t="shared" si="9"/>
        <v>74000</v>
      </c>
      <c r="I120" s="78">
        <f t="shared" si="10"/>
        <v>84000</v>
      </c>
      <c r="J120" s="79"/>
      <c r="K120" s="79"/>
      <c r="L120" s="79"/>
      <c r="M120" s="79"/>
      <c r="N120" s="81"/>
      <c r="O120" s="81"/>
      <c r="P120" s="81"/>
      <c r="Q120" s="81"/>
      <c r="R120" s="79"/>
      <c r="S120" s="81"/>
      <c r="T120" s="79"/>
      <c r="U120" s="79"/>
      <c r="V120" s="79"/>
      <c r="W120" s="79"/>
      <c r="X120" s="79"/>
    </row>
    <row r="121" spans="1:24" x14ac:dyDescent="0.25">
      <c r="A121" s="112">
        <f t="shared" si="12"/>
        <v>80000</v>
      </c>
      <c r="B121" s="66"/>
      <c r="C121" s="80"/>
      <c r="D121" s="74"/>
      <c r="E121" s="75">
        <f t="shared" si="7"/>
        <v>13509.795880319549</v>
      </c>
      <c r="F121" s="76">
        <f t="shared" si="11"/>
        <v>0</v>
      </c>
      <c r="G121" s="77">
        <f t="shared" si="8"/>
        <v>0.7</v>
      </c>
      <c r="H121" s="78">
        <f t="shared" si="9"/>
        <v>75000</v>
      </c>
      <c r="I121" s="78">
        <f t="shared" si="10"/>
        <v>85000</v>
      </c>
      <c r="J121" s="79"/>
      <c r="K121" s="79"/>
      <c r="L121" s="79"/>
      <c r="M121" s="79"/>
      <c r="N121" s="81"/>
      <c r="O121" s="81"/>
      <c r="P121" s="81"/>
      <c r="Q121" s="81"/>
      <c r="R121" s="79"/>
      <c r="S121" s="81"/>
      <c r="T121" s="79"/>
      <c r="U121" s="79"/>
      <c r="V121" s="79"/>
      <c r="W121" s="79"/>
      <c r="X121" s="79"/>
    </row>
    <row r="122" spans="1:24" x14ac:dyDescent="0.25">
      <c r="A122" s="112">
        <f t="shared" si="12"/>
        <v>81000</v>
      </c>
      <c r="B122" s="66"/>
      <c r="C122" s="80"/>
      <c r="D122" s="74"/>
      <c r="E122" s="75">
        <f t="shared" si="7"/>
        <v>13306.644912236037</v>
      </c>
      <c r="F122" s="76">
        <f t="shared" si="11"/>
        <v>0</v>
      </c>
      <c r="G122" s="77">
        <f t="shared" si="8"/>
        <v>0.7</v>
      </c>
      <c r="H122" s="78">
        <f t="shared" si="9"/>
        <v>76000</v>
      </c>
      <c r="I122" s="78">
        <f t="shared" si="10"/>
        <v>86000</v>
      </c>
      <c r="J122" s="79"/>
      <c r="K122" s="79"/>
      <c r="L122" s="79"/>
      <c r="M122" s="79"/>
      <c r="N122" s="81"/>
      <c r="O122" s="81"/>
      <c r="P122" s="81"/>
      <c r="Q122" s="81"/>
      <c r="R122" s="79"/>
      <c r="S122" s="81"/>
      <c r="T122" s="79"/>
      <c r="U122" s="79"/>
      <c r="V122" s="79"/>
      <c r="W122" s="79"/>
      <c r="X122" s="79"/>
    </row>
    <row r="123" spans="1:24" x14ac:dyDescent="0.25">
      <c r="A123" s="112">
        <f t="shared" si="12"/>
        <v>82000</v>
      </c>
      <c r="B123" s="66"/>
      <c r="C123" s="80"/>
      <c r="D123" s="74"/>
      <c r="E123" s="75">
        <f t="shared" si="7"/>
        <v>13106.548787926549</v>
      </c>
      <c r="F123" s="76">
        <f t="shared" si="11"/>
        <v>0</v>
      </c>
      <c r="G123" s="77">
        <f t="shared" si="8"/>
        <v>0.7</v>
      </c>
      <c r="H123" s="78">
        <f t="shared" si="9"/>
        <v>77000</v>
      </c>
      <c r="I123" s="78">
        <f t="shared" si="10"/>
        <v>87000</v>
      </c>
      <c r="S123" s="79"/>
      <c r="T123" s="79"/>
      <c r="U123" s="79"/>
      <c r="V123" s="79"/>
      <c r="W123" s="79"/>
      <c r="X123" s="79"/>
    </row>
    <row r="124" spans="1:24" x14ac:dyDescent="0.25">
      <c r="A124" s="112">
        <f t="shared" si="12"/>
        <v>83000</v>
      </c>
      <c r="B124" s="66"/>
      <c r="C124" s="80"/>
      <c r="D124" s="74"/>
      <c r="E124" s="75">
        <f t="shared" si="7"/>
        <v>12909.461570762905</v>
      </c>
      <c r="F124" s="76">
        <f t="shared" si="11"/>
        <v>0</v>
      </c>
      <c r="G124" s="77">
        <f t="shared" si="8"/>
        <v>0.7</v>
      </c>
      <c r="H124" s="78">
        <f t="shared" si="9"/>
        <v>78000</v>
      </c>
      <c r="I124" s="78">
        <f t="shared" si="10"/>
        <v>88000</v>
      </c>
      <c r="S124" s="79"/>
      <c r="T124" s="79"/>
      <c r="U124" s="79"/>
      <c r="V124" s="79"/>
      <c r="W124" s="79"/>
      <c r="X124" s="79"/>
    </row>
    <row r="125" spans="1:24" x14ac:dyDescent="0.25">
      <c r="A125" s="112">
        <f t="shared" si="12"/>
        <v>84000</v>
      </c>
      <c r="B125" s="66"/>
      <c r="C125" s="80"/>
      <c r="D125" s="74"/>
      <c r="E125" s="75">
        <f t="shared" si="7"/>
        <v>12715.338014880184</v>
      </c>
      <c r="F125" s="76">
        <f t="shared" si="11"/>
        <v>0</v>
      </c>
      <c r="G125" s="77">
        <f t="shared" si="8"/>
        <v>0.7</v>
      </c>
      <c r="H125" s="78">
        <f t="shared" si="9"/>
        <v>79000</v>
      </c>
      <c r="I125" s="78">
        <f t="shared" si="10"/>
        <v>89000</v>
      </c>
      <c r="S125" s="79"/>
      <c r="T125" s="79"/>
      <c r="U125" s="79"/>
      <c r="V125" s="79"/>
      <c r="W125" s="79"/>
      <c r="X125" s="79"/>
    </row>
    <row r="126" spans="1:24" x14ac:dyDescent="0.25">
      <c r="A126" s="112">
        <f t="shared" si="12"/>
        <v>85000</v>
      </c>
      <c r="B126" s="66"/>
      <c r="C126" s="80"/>
      <c r="D126" s="74"/>
      <c r="E126" s="75">
        <f t="shared" si="7"/>
        <v>12524.133554789492</v>
      </c>
      <c r="F126" s="76">
        <f t="shared" si="11"/>
        <v>0</v>
      </c>
      <c r="G126" s="77">
        <f t="shared" si="8"/>
        <v>0.7</v>
      </c>
      <c r="H126" s="78">
        <f t="shared" si="9"/>
        <v>80000</v>
      </c>
      <c r="I126" s="78">
        <f t="shared" si="10"/>
        <v>90000</v>
      </c>
      <c r="S126" s="79"/>
      <c r="T126" s="79"/>
      <c r="U126" s="79"/>
      <c r="V126" s="79"/>
      <c r="W126" s="79"/>
      <c r="X126" s="79"/>
    </row>
    <row r="127" spans="1:24" x14ac:dyDescent="0.25">
      <c r="A127" s="112">
        <f t="shared" si="12"/>
        <v>86000</v>
      </c>
      <c r="B127" s="66"/>
      <c r="C127" s="80"/>
      <c r="D127" s="74"/>
      <c r="E127" s="75">
        <f t="shared" si="7"/>
        <v>12335.804295146934</v>
      </c>
      <c r="F127" s="76">
        <f t="shared" si="11"/>
        <v>0</v>
      </c>
      <c r="G127" s="77">
        <f t="shared" si="8"/>
        <v>0.7</v>
      </c>
      <c r="H127" s="78">
        <f t="shared" si="9"/>
        <v>81000</v>
      </c>
      <c r="I127" s="78">
        <f t="shared" si="10"/>
        <v>91000</v>
      </c>
      <c r="S127" s="79"/>
      <c r="T127" s="79"/>
      <c r="U127" s="79"/>
      <c r="V127" s="79"/>
      <c r="W127" s="79"/>
      <c r="X127" s="79"/>
    </row>
    <row r="128" spans="1:24" x14ac:dyDescent="0.25">
      <c r="A128" s="112">
        <f t="shared" si="12"/>
        <v>87000</v>
      </c>
      <c r="B128" s="66"/>
      <c r="C128" s="80"/>
      <c r="D128" s="74"/>
      <c r="E128" s="75">
        <f t="shared" si="7"/>
        <v>12150.307000676448</v>
      </c>
      <c r="F128" s="76">
        <f t="shared" si="11"/>
        <v>0</v>
      </c>
      <c r="G128" s="77">
        <f t="shared" si="8"/>
        <v>0.7</v>
      </c>
      <c r="H128" s="78">
        <f t="shared" si="9"/>
        <v>82000</v>
      </c>
      <c r="I128" s="78">
        <f t="shared" si="10"/>
        <v>92000</v>
      </c>
      <c r="S128" s="79"/>
      <c r="T128" s="79"/>
      <c r="U128" s="79"/>
      <c r="V128" s="79"/>
      <c r="W128" s="79"/>
      <c r="X128" s="79"/>
    </row>
    <row r="129" spans="1:24" x14ac:dyDescent="0.25">
      <c r="A129" s="112">
        <f t="shared" si="12"/>
        <v>88000</v>
      </c>
      <c r="B129" s="66"/>
      <c r="C129" s="80"/>
      <c r="D129" s="74"/>
      <c r="E129" s="75">
        <f t="shared" si="7"/>
        <v>11967.599086244149</v>
      </c>
      <c r="F129" s="76">
        <f t="shared" si="11"/>
        <v>0</v>
      </c>
      <c r="G129" s="77">
        <f t="shared" si="8"/>
        <v>0.7</v>
      </c>
      <c r="H129" s="78">
        <f t="shared" si="9"/>
        <v>83000</v>
      </c>
      <c r="I129" s="78">
        <f t="shared" si="10"/>
        <v>93000</v>
      </c>
      <c r="S129" s="79"/>
      <c r="T129" s="79"/>
      <c r="U129" s="79"/>
      <c r="V129" s="79"/>
      <c r="W129" s="79"/>
      <c r="X129" s="79"/>
    </row>
    <row r="130" spans="1:24" x14ac:dyDescent="0.25">
      <c r="A130" s="112">
        <f t="shared" si="12"/>
        <v>89000</v>
      </c>
      <c r="B130" s="66"/>
      <c r="C130" s="80"/>
      <c r="D130" s="74"/>
      <c r="E130" s="75">
        <f t="shared" si="7"/>
        <v>11787.638607081948</v>
      </c>
      <c r="F130" s="76">
        <f t="shared" si="11"/>
        <v>0</v>
      </c>
      <c r="G130" s="77">
        <f t="shared" si="8"/>
        <v>0.7</v>
      </c>
      <c r="H130" s="78">
        <f t="shared" si="9"/>
        <v>84000</v>
      </c>
      <c r="I130" s="78">
        <f t="shared" si="10"/>
        <v>94000</v>
      </c>
      <c r="S130" s="79"/>
      <c r="T130" s="79"/>
      <c r="U130" s="79"/>
      <c r="V130" s="79"/>
      <c r="W130" s="79"/>
      <c r="X130" s="79"/>
    </row>
    <row r="131" spans="1:24" x14ac:dyDescent="0.25">
      <c r="A131" s="112">
        <f t="shared" si="12"/>
        <v>90000</v>
      </c>
      <c r="B131" s="66"/>
      <c r="C131" s="80"/>
      <c r="D131" s="74"/>
      <c r="E131" s="75">
        <f t="shared" si="7"/>
        <v>11610.384249158178</v>
      </c>
      <c r="F131" s="76">
        <f t="shared" si="11"/>
        <v>0</v>
      </c>
      <c r="G131" s="77">
        <f t="shared" si="8"/>
        <v>0.7</v>
      </c>
      <c r="H131" s="78">
        <f t="shared" si="9"/>
        <v>85000</v>
      </c>
      <c r="I131" s="78">
        <f t="shared" si="10"/>
        <v>95000</v>
      </c>
      <c r="S131" s="79"/>
      <c r="T131" s="79"/>
      <c r="U131" s="79"/>
      <c r="V131" s="79"/>
      <c r="W131" s="79"/>
      <c r="X131" s="79"/>
    </row>
    <row r="132" spans="1:24" x14ac:dyDescent="0.25">
      <c r="A132" s="112">
        <f t="shared" si="12"/>
        <v>91000</v>
      </c>
      <c r="B132" s="66"/>
      <c r="C132" s="80"/>
      <c r="D132" s="74"/>
      <c r="E132" s="75">
        <f t="shared" si="7"/>
        <v>11435.795319693003</v>
      </c>
      <c r="F132" s="76">
        <f t="shared" si="11"/>
        <v>0</v>
      </c>
      <c r="G132" s="77">
        <f t="shared" si="8"/>
        <v>0.7</v>
      </c>
      <c r="H132" s="78">
        <f t="shared" si="9"/>
        <v>86000</v>
      </c>
      <c r="I132" s="78">
        <f t="shared" si="10"/>
        <v>96000</v>
      </c>
      <c r="S132" s="79"/>
      <c r="T132" s="79"/>
      <c r="U132" s="79"/>
      <c r="V132" s="79"/>
      <c r="W132" s="79"/>
      <c r="X132" s="79"/>
    </row>
    <row r="133" spans="1:24" x14ac:dyDescent="0.25">
      <c r="A133" s="112">
        <f t="shared" si="12"/>
        <v>92000</v>
      </c>
      <c r="B133" s="66"/>
      <c r="C133" s="80"/>
      <c r="D133" s="74"/>
      <c r="E133" s="75">
        <f t="shared" si="7"/>
        <v>11263.831737816476</v>
      </c>
      <c r="F133" s="76">
        <f t="shared" si="11"/>
        <v>0</v>
      </c>
      <c r="G133" s="77">
        <f t="shared" si="8"/>
        <v>0.7</v>
      </c>
      <c r="H133" s="78">
        <f t="shared" si="9"/>
        <v>87000</v>
      </c>
      <c r="I133" s="78">
        <f t="shared" si="10"/>
        <v>97000</v>
      </c>
      <c r="S133" s="79"/>
      <c r="T133" s="79"/>
      <c r="U133" s="79"/>
      <c r="V133" s="79"/>
      <c r="W133" s="79"/>
      <c r="X133" s="79"/>
    </row>
    <row r="134" spans="1:24" x14ac:dyDescent="0.25">
      <c r="A134" s="112">
        <f t="shared" si="12"/>
        <v>93000</v>
      </c>
      <c r="B134" s="66"/>
      <c r="C134" s="80"/>
      <c r="D134" s="74"/>
      <c r="E134" s="75">
        <f t="shared" si="7"/>
        <v>11094.454025367053</v>
      </c>
      <c r="F134" s="76">
        <f t="shared" si="11"/>
        <v>0</v>
      </c>
      <c r="G134" s="77">
        <f t="shared" si="8"/>
        <v>0.7</v>
      </c>
      <c r="H134" s="78">
        <f t="shared" si="9"/>
        <v>88000</v>
      </c>
      <c r="I134" s="78">
        <f t="shared" si="10"/>
        <v>98000</v>
      </c>
      <c r="S134" s="79"/>
      <c r="T134" s="79"/>
      <c r="U134" s="79"/>
      <c r="V134" s="79"/>
      <c r="W134" s="79"/>
      <c r="X134" s="79"/>
    </row>
    <row r="135" spans="1:24" x14ac:dyDescent="0.25">
      <c r="A135" s="112">
        <f t="shared" si="12"/>
        <v>94000</v>
      </c>
      <c r="B135" s="66"/>
      <c r="C135" s="80"/>
      <c r="D135" s="74"/>
      <c r="E135" s="75">
        <f t="shared" si="7"/>
        <v>10927.623297828481</v>
      </c>
      <c r="F135" s="76">
        <f t="shared" si="11"/>
        <v>0</v>
      </c>
      <c r="G135" s="77">
        <f t="shared" si="8"/>
        <v>0.7</v>
      </c>
      <c r="H135" s="78">
        <f t="shared" si="9"/>
        <v>89000</v>
      </c>
      <c r="I135" s="78">
        <f t="shared" si="10"/>
        <v>99000</v>
      </c>
      <c r="S135" s="79"/>
      <c r="T135" s="79"/>
      <c r="U135" s="79"/>
      <c r="V135" s="79"/>
      <c r="W135" s="79"/>
      <c r="X135" s="79"/>
    </row>
    <row r="136" spans="1:24" x14ac:dyDescent="0.25">
      <c r="A136" s="112">
        <f t="shared" si="12"/>
        <v>95000</v>
      </c>
      <c r="B136" s="66"/>
      <c r="C136" s="80"/>
      <c r="D136" s="74"/>
      <c r="E136" s="75">
        <f t="shared" si="7"/>
        <v>10763.301255402977</v>
      </c>
      <c r="F136" s="76">
        <f t="shared" si="11"/>
        <v>0</v>
      </c>
      <c r="G136" s="77">
        <f t="shared" si="8"/>
        <v>0.7</v>
      </c>
      <c r="H136" s="78">
        <f t="shared" si="9"/>
        <v>90000</v>
      </c>
      <c r="I136" s="78">
        <f t="shared" si="10"/>
        <v>100000</v>
      </c>
      <c r="S136" s="79"/>
      <c r="T136" s="79"/>
      <c r="U136" s="79"/>
      <c r="V136" s="79"/>
      <c r="W136" s="79"/>
      <c r="X136" s="79"/>
    </row>
    <row r="137" spans="1:24" x14ac:dyDescent="0.25">
      <c r="A137" s="112">
        <f t="shared" si="12"/>
        <v>96000</v>
      </c>
      <c r="B137" s="66"/>
      <c r="C137" s="80"/>
      <c r="D137" s="74"/>
      <c r="E137" s="75">
        <f t="shared" si="7"/>
        <v>10601.450174218629</v>
      </c>
      <c r="F137" s="76">
        <f t="shared" si="11"/>
        <v>0</v>
      </c>
      <c r="G137" s="77">
        <f t="shared" si="8"/>
        <v>0.7</v>
      </c>
      <c r="H137" s="78">
        <f t="shared" si="9"/>
        <v>91000</v>
      </c>
      <c r="I137" s="78">
        <f t="shared" si="10"/>
        <v>101000</v>
      </c>
      <c r="S137" s="79"/>
      <c r="T137" s="79"/>
      <c r="U137" s="79"/>
      <c r="V137" s="79"/>
      <c r="W137" s="79"/>
      <c r="X137" s="79"/>
    </row>
    <row r="138" spans="1:24" x14ac:dyDescent="0.25">
      <c r="A138" s="112">
        <f t="shared" si="12"/>
        <v>97000</v>
      </c>
      <c r="B138" s="66"/>
      <c r="C138" s="80"/>
      <c r="D138" s="74"/>
      <c r="E138" s="75">
        <f t="shared" si="7"/>
        <v>10442.032897669023</v>
      </c>
      <c r="F138" s="76">
        <f t="shared" si="11"/>
        <v>0</v>
      </c>
      <c r="G138" s="77">
        <f t="shared" si="8"/>
        <v>0.7</v>
      </c>
      <c r="H138" s="78">
        <f t="shared" si="9"/>
        <v>92000</v>
      </c>
      <c r="I138" s="78">
        <f t="shared" si="10"/>
        <v>102000</v>
      </c>
      <c r="S138" s="79"/>
      <c r="T138" s="79"/>
      <c r="U138" s="79"/>
      <c r="V138" s="79"/>
      <c r="W138" s="79"/>
      <c r="X138" s="79"/>
    </row>
    <row r="139" spans="1:24" x14ac:dyDescent="0.25">
      <c r="A139" s="112">
        <f t="shared" si="12"/>
        <v>98000</v>
      </c>
      <c r="B139" s="66"/>
      <c r="C139" s="80"/>
      <c r="D139" s="74"/>
      <c r="E139" s="75">
        <f t="shared" si="7"/>
        <v>10285.012827883103</v>
      </c>
      <c r="F139" s="76">
        <f t="shared" si="11"/>
        <v>0</v>
      </c>
      <c r="G139" s="77">
        <f t="shared" si="8"/>
        <v>0.7</v>
      </c>
      <c r="H139" s="78">
        <f t="shared" si="9"/>
        <v>93000</v>
      </c>
      <c r="I139" s="78">
        <f t="shared" si="10"/>
        <v>103000</v>
      </c>
      <c r="S139" s="79"/>
      <c r="T139" s="79"/>
      <c r="U139" s="79"/>
      <c r="V139" s="79"/>
      <c r="W139" s="79"/>
      <c r="X139" s="79"/>
    </row>
    <row r="140" spans="1:24" x14ac:dyDescent="0.25">
      <c r="A140" s="112">
        <f t="shared" si="12"/>
        <v>99000</v>
      </c>
      <c r="B140" s="66"/>
      <c r="C140" s="80"/>
      <c r="D140" s="74"/>
      <c r="E140" s="75">
        <f t="shared" si="7"/>
        <v>10130.353917323284</v>
      </c>
      <c r="F140" s="76">
        <f t="shared" si="11"/>
        <v>0</v>
      </c>
      <c r="G140" s="77">
        <f t="shared" si="8"/>
        <v>0.7</v>
      </c>
      <c r="H140" s="78">
        <f t="shared" si="9"/>
        <v>94000</v>
      </c>
      <c r="I140" s="78">
        <f t="shared" si="10"/>
        <v>104000</v>
      </c>
      <c r="S140" s="79"/>
      <c r="T140" s="79"/>
      <c r="U140" s="79"/>
      <c r="V140" s="79"/>
      <c r="W140" s="79"/>
      <c r="X140" s="79"/>
    </row>
    <row r="141" spans="1:24" x14ac:dyDescent="0.25">
      <c r="A141" s="112">
        <f t="shared" si="12"/>
        <v>100000</v>
      </c>
      <c r="B141" s="66"/>
      <c r="C141" s="80"/>
      <c r="D141" s="74"/>
      <c r="E141" s="75">
        <f t="shared" si="7"/>
        <v>9978.0206605099229</v>
      </c>
      <c r="F141" s="76">
        <f t="shared" si="11"/>
        <v>0</v>
      </c>
      <c r="G141" s="77">
        <f t="shared" si="8"/>
        <v>0.7</v>
      </c>
      <c r="H141" s="78">
        <f t="shared" si="9"/>
        <v>95000</v>
      </c>
      <c r="I141" s="78">
        <f t="shared" si="10"/>
        <v>105000</v>
      </c>
      <c r="S141" s="79"/>
      <c r="T141" s="79"/>
      <c r="U141" s="79"/>
      <c r="V141" s="79"/>
      <c r="W141" s="79"/>
      <c r="X141" s="79"/>
    </row>
    <row r="142" spans="1:24" x14ac:dyDescent="0.25">
      <c r="A142" s="112">
        <f t="shared" si="12"/>
        <v>101000</v>
      </c>
      <c r="B142" s="66"/>
      <c r="C142" s="80"/>
      <c r="D142" s="74"/>
      <c r="E142" s="75">
        <f t="shared" si="7"/>
        <v>9827.9780858702306</v>
      </c>
      <c r="F142" s="76">
        <f t="shared" si="11"/>
        <v>0</v>
      </c>
      <c r="G142" s="77">
        <f t="shared" si="8"/>
        <v>0.7</v>
      </c>
      <c r="H142" s="78">
        <f t="shared" si="9"/>
        <v>96000</v>
      </c>
      <c r="I142" s="78">
        <f t="shared" si="10"/>
        <v>106000</v>
      </c>
      <c r="S142" s="79"/>
      <c r="T142" s="79"/>
      <c r="U142" s="79"/>
      <c r="V142" s="79"/>
      <c r="W142" s="79"/>
      <c r="X142" s="79"/>
    </row>
    <row r="143" spans="1:24" x14ac:dyDescent="0.25">
      <c r="A143" s="112">
        <f t="shared" si="12"/>
        <v>102000</v>
      </c>
      <c r="B143" s="66"/>
      <c r="D143" s="74"/>
      <c r="E143" s="75">
        <f t="shared" si="7"/>
        <v>9680.1917477097431</v>
      </c>
      <c r="F143" s="76">
        <f t="shared" si="11"/>
        <v>0</v>
      </c>
      <c r="G143" s="77">
        <f t="shared" si="8"/>
        <v>0.7</v>
      </c>
      <c r="H143" s="78">
        <f t="shared" si="9"/>
        <v>97000</v>
      </c>
      <c r="I143" s="78">
        <f t="shared" si="10"/>
        <v>107000</v>
      </c>
    </row>
    <row r="144" spans="1:24" x14ac:dyDescent="0.25">
      <c r="A144" s="112">
        <f t="shared" si="12"/>
        <v>103000</v>
      </c>
      <c r="B144" s="66"/>
      <c r="D144" s="74"/>
      <c r="E144" s="75">
        <f t="shared" si="7"/>
        <v>9534.6277183045331</v>
      </c>
      <c r="F144" s="76">
        <f t="shared" si="11"/>
        <v>0</v>
      </c>
      <c r="G144" s="77">
        <f t="shared" si="8"/>
        <v>0.7</v>
      </c>
      <c r="H144" s="78">
        <f t="shared" si="9"/>
        <v>98000</v>
      </c>
      <c r="I144" s="78">
        <f t="shared" si="10"/>
        <v>108000</v>
      </c>
    </row>
    <row r="145" spans="1:9" x14ac:dyDescent="0.25">
      <c r="A145" s="112">
        <f t="shared" si="12"/>
        <v>104000</v>
      </c>
      <c r="B145" s="66"/>
      <c r="D145" s="74"/>
      <c r="E145" s="75">
        <f t="shared" si="7"/>
        <v>9391.2525801123174</v>
      </c>
      <c r="F145" s="76">
        <f t="shared" si="11"/>
        <v>0</v>
      </c>
      <c r="G145" s="77">
        <f t="shared" si="8"/>
        <v>0.7</v>
      </c>
      <c r="H145" s="78">
        <f t="shared" si="9"/>
        <v>99000</v>
      </c>
      <c r="I145" s="78">
        <f t="shared" si="10"/>
        <v>109000</v>
      </c>
    </row>
    <row r="146" spans="1:9" x14ac:dyDescent="0.25">
      <c r="A146" s="112">
        <f t="shared" si="12"/>
        <v>105000</v>
      </c>
      <c r="B146" s="66"/>
      <c r="D146" s="74"/>
      <c r="E146" s="75">
        <f t="shared" si="7"/>
        <v>9250.0334181007129</v>
      </c>
      <c r="F146" s="76">
        <f t="shared" si="11"/>
        <v>0</v>
      </c>
      <c r="G146" s="77">
        <f t="shared" si="8"/>
        <v>0.7</v>
      </c>
      <c r="H146" s="78">
        <f t="shared" si="9"/>
        <v>100000</v>
      </c>
      <c r="I146" s="78">
        <f t="shared" si="10"/>
        <v>110000</v>
      </c>
    </row>
    <row r="147" spans="1:9" x14ac:dyDescent="0.25">
      <c r="A147" s="112">
        <f t="shared" si="12"/>
        <v>106000</v>
      </c>
      <c r="B147" s="66"/>
      <c r="D147" s="74"/>
      <c r="E147" s="75">
        <f t="shared" si="7"/>
        <v>9110.9378121908248</v>
      </c>
      <c r="F147" s="76">
        <f t="shared" si="11"/>
        <v>0</v>
      </c>
      <c r="G147" s="77">
        <f t="shared" si="8"/>
        <v>0.7</v>
      </c>
      <c r="H147" s="78">
        <f t="shared" si="9"/>
        <v>101000</v>
      </c>
      <c r="I147" s="78">
        <f t="shared" si="10"/>
        <v>111000</v>
      </c>
    </row>
    <row r="148" spans="1:9" x14ac:dyDescent="0.25">
      <c r="A148" s="112">
        <f t="shared" si="12"/>
        <v>107000</v>
      </c>
      <c r="B148" s="66"/>
      <c r="D148" s="74"/>
      <c r="E148" s="75">
        <f t="shared" si="7"/>
        <v>8973.9338298144849</v>
      </c>
      <c r="F148" s="76">
        <f t="shared" si="11"/>
        <v>0</v>
      </c>
      <c r="G148" s="77">
        <f t="shared" si="8"/>
        <v>0.7</v>
      </c>
      <c r="H148" s="78">
        <f t="shared" si="9"/>
        <v>102000</v>
      </c>
      <c r="I148" s="78">
        <f t="shared" si="10"/>
        <v>112000</v>
      </c>
    </row>
    <row r="149" spans="1:9" x14ac:dyDescent="0.25">
      <c r="A149" s="112">
        <f t="shared" si="12"/>
        <v>108000</v>
      </c>
      <c r="B149" s="66"/>
      <c r="D149" s="74"/>
      <c r="E149" s="75">
        <f t="shared" si="7"/>
        <v>8838.9900185834122</v>
      </c>
      <c r="F149" s="76">
        <f t="shared" si="11"/>
        <v>0</v>
      </c>
      <c r="G149" s="77">
        <f t="shared" si="8"/>
        <v>0.7</v>
      </c>
      <c r="H149" s="78">
        <f t="shared" si="9"/>
        <v>103000</v>
      </c>
      <c r="I149" s="78">
        <f t="shared" si="10"/>
        <v>113000</v>
      </c>
    </row>
    <row r="150" spans="1:9" x14ac:dyDescent="0.25">
      <c r="A150" s="112">
        <f t="shared" si="12"/>
        <v>109000</v>
      </c>
      <c r="B150" s="66"/>
      <c r="D150" s="74"/>
      <c r="E150" s="75">
        <f t="shared" si="7"/>
        <v>8706.0753990685826</v>
      </c>
      <c r="F150" s="76">
        <f t="shared" si="11"/>
        <v>0</v>
      </c>
      <c r="G150" s="77">
        <f t="shared" si="8"/>
        <v>0.7</v>
      </c>
      <c r="H150" s="78">
        <f t="shared" si="9"/>
        <v>104000</v>
      </c>
      <c r="I150" s="78">
        <f t="shared" si="10"/>
        <v>114000</v>
      </c>
    </row>
    <row r="151" spans="1:9" x14ac:dyDescent="0.25">
      <c r="A151" s="112">
        <f t="shared" si="12"/>
        <v>110000</v>
      </c>
      <c r="B151" s="66"/>
      <c r="D151" s="74"/>
      <c r="E151" s="75">
        <f t="shared" si="7"/>
        <v>8575.1594576882017</v>
      </c>
      <c r="F151" s="76">
        <f t="shared" si="11"/>
        <v>0</v>
      </c>
      <c r="G151" s="77">
        <f t="shared" si="8"/>
        <v>0.7</v>
      </c>
      <c r="H151" s="78">
        <f t="shared" si="9"/>
        <v>105000</v>
      </c>
      <c r="I151" s="78">
        <f t="shared" si="10"/>
        <v>115000</v>
      </c>
    </row>
    <row r="152" spans="1:9" x14ac:dyDescent="0.25">
      <c r="A152" s="112">
        <f t="shared" si="12"/>
        <v>111000</v>
      </c>
      <c r="B152" s="66"/>
      <c r="D152" s="74"/>
      <c r="E152" s="75">
        <f t="shared" si="7"/>
        <v>8446.2121397026258</v>
      </c>
      <c r="F152" s="76">
        <f t="shared" si="11"/>
        <v>0</v>
      </c>
      <c r="G152" s="77">
        <f t="shared" si="8"/>
        <v>0.7</v>
      </c>
      <c r="H152" s="78">
        <f t="shared" si="9"/>
        <v>106000</v>
      </c>
      <c r="I152" s="78">
        <f t="shared" si="10"/>
        <v>116000</v>
      </c>
    </row>
    <row r="153" spans="1:9" x14ac:dyDescent="0.25">
      <c r="A153" s="112">
        <f t="shared" si="12"/>
        <v>112000</v>
      </c>
      <c r="B153" s="66"/>
      <c r="D153" s="74"/>
      <c r="E153" s="75">
        <f t="shared" si="7"/>
        <v>8319.2038423145896</v>
      </c>
      <c r="F153" s="76">
        <f t="shared" si="11"/>
        <v>0</v>
      </c>
      <c r="G153" s="77">
        <f t="shared" si="8"/>
        <v>0.7</v>
      </c>
      <c r="H153" s="78">
        <f t="shared" si="9"/>
        <v>107000</v>
      </c>
      <c r="I153" s="78">
        <f t="shared" si="10"/>
        <v>117000</v>
      </c>
    </row>
    <row r="154" spans="1:9" x14ac:dyDescent="0.25">
      <c r="A154" s="112">
        <f t="shared" si="12"/>
        <v>113000</v>
      </c>
      <c r="B154" s="66"/>
      <c r="D154" s="74"/>
      <c r="E154" s="75">
        <f t="shared" si="7"/>
        <v>8194.1054078732323</v>
      </c>
      <c r="F154" s="76">
        <f t="shared" si="11"/>
        <v>0</v>
      </c>
      <c r="G154" s="77">
        <f t="shared" si="8"/>
        <v>0.7</v>
      </c>
      <c r="H154" s="78">
        <f t="shared" si="9"/>
        <v>108000</v>
      </c>
      <c r="I154" s="78">
        <f t="shared" si="10"/>
        <v>118000</v>
      </c>
    </row>
    <row r="155" spans="1:9" x14ac:dyDescent="0.25">
      <c r="A155" s="112">
        <f t="shared" si="12"/>
        <v>114000</v>
      </c>
      <c r="B155" s="66"/>
      <c r="D155" s="74"/>
      <c r="E155" s="75">
        <f t="shared" si="7"/>
        <v>8070.8881171802805</v>
      </c>
      <c r="F155" s="76">
        <f t="shared" si="11"/>
        <v>0</v>
      </c>
      <c r="G155" s="77">
        <f t="shared" si="8"/>
        <v>0.7</v>
      </c>
      <c r="H155" s="78">
        <f t="shared" si="9"/>
        <v>109000</v>
      </c>
      <c r="I155" s="78">
        <f t="shared" si="10"/>
        <v>119000</v>
      </c>
    </row>
    <row r="156" spans="1:9" x14ac:dyDescent="0.25">
      <c r="A156" s="112">
        <f t="shared" si="12"/>
        <v>115000</v>
      </c>
      <c r="B156" s="66"/>
      <c r="D156" s="74"/>
      <c r="E156" s="75">
        <f t="shared" si="7"/>
        <v>7949.5236828969046</v>
      </c>
      <c r="F156" s="76">
        <f t="shared" si="11"/>
        <v>0</v>
      </c>
      <c r="G156" s="77">
        <f t="shared" si="8"/>
        <v>0.7</v>
      </c>
      <c r="H156" s="78">
        <f t="shared" si="9"/>
        <v>110000</v>
      </c>
      <c r="I156" s="78">
        <f t="shared" si="10"/>
        <v>120000</v>
      </c>
    </row>
    <row r="157" spans="1:9" x14ac:dyDescent="0.25">
      <c r="A157" s="112">
        <f t="shared" si="12"/>
        <v>116000</v>
      </c>
      <c r="B157" s="66"/>
      <c r="D157" s="74"/>
      <c r="E157" s="75">
        <f t="shared" si="7"/>
        <v>7829.9842430497129</v>
      </c>
      <c r="F157" s="76">
        <f t="shared" si="11"/>
        <v>0</v>
      </c>
      <c r="G157" s="77">
        <f t="shared" si="8"/>
        <v>0.7</v>
      </c>
      <c r="H157" s="78">
        <f t="shared" si="9"/>
        <v>111000</v>
      </c>
      <c r="I157" s="78">
        <f t="shared" si="10"/>
        <v>121000</v>
      </c>
    </row>
    <row r="158" spans="1:9" x14ac:dyDescent="0.25">
      <c r="A158" s="112">
        <f t="shared" si="12"/>
        <v>117000</v>
      </c>
      <c r="B158" s="66"/>
      <c r="D158" s="74"/>
      <c r="E158" s="75">
        <f t="shared" si="7"/>
        <v>7712.2423546344053</v>
      </c>
      <c r="F158" s="76">
        <f t="shared" si="11"/>
        <v>0</v>
      </c>
      <c r="G158" s="77">
        <f t="shared" si="8"/>
        <v>0.7</v>
      </c>
      <c r="H158" s="78">
        <f t="shared" si="9"/>
        <v>112000</v>
      </c>
      <c r="I158" s="78">
        <f t="shared" si="10"/>
        <v>122000</v>
      </c>
    </row>
    <row r="159" spans="1:9" x14ac:dyDescent="0.25">
      <c r="A159" s="112">
        <f t="shared" si="12"/>
        <v>118000</v>
      </c>
      <c r="B159" s="66"/>
      <c r="D159" s="74"/>
      <c r="E159" s="75">
        <f t="shared" si="7"/>
        <v>7596.2709873156</v>
      </c>
      <c r="F159" s="76">
        <f t="shared" si="11"/>
        <v>0</v>
      </c>
      <c r="G159" s="77">
        <f t="shared" si="8"/>
        <v>0.7</v>
      </c>
      <c r="H159" s="78">
        <f t="shared" si="9"/>
        <v>113000</v>
      </c>
      <c r="I159" s="78">
        <f t="shared" si="10"/>
        <v>123000</v>
      </c>
    </row>
    <row r="160" spans="1:9" x14ac:dyDescent="0.25">
      <c r="A160" s="112">
        <f t="shared" si="12"/>
        <v>119000</v>
      </c>
      <c r="B160" s="66"/>
      <c r="D160" s="74"/>
      <c r="E160" s="75">
        <f t="shared" ref="E160:E167" si="13">IF(A160&lt;=$C$21,$C$17*EXP(-A160/$C$19),$C$18*EXP(-(A160-$C$21)/$C$20))</f>
        <v>7482.0435172214075</v>
      </c>
      <c r="F160" s="76">
        <f t="shared" si="11"/>
        <v>0</v>
      </c>
      <c r="G160" s="77">
        <f t="shared" ref="G160:G167" si="14">IF(A160&lt;=$C$21,($C$5-$C$8)*(F160/$C$12)^(1/$C$11)+$C$8, ($C$28-$C$8)*(F160/$C$29)^(1/$C$11)+$C$8)</f>
        <v>0.7</v>
      </c>
      <c r="H160" s="78">
        <f t="shared" ref="H160:H167" si="15">A160-$C$6/2</f>
        <v>114000</v>
      </c>
      <c r="I160" s="78">
        <f t="shared" ref="I160:I167" si="16">A160+$C$6/2</f>
        <v>124000</v>
      </c>
    </row>
    <row r="161" spans="1:9" x14ac:dyDescent="0.25">
      <c r="A161" s="112">
        <f t="shared" si="12"/>
        <v>120000</v>
      </c>
      <c r="B161" s="66"/>
      <c r="D161" s="74"/>
      <c r="E161" s="75">
        <f t="shared" si="13"/>
        <v>7369.5337208313149</v>
      </c>
      <c r="F161" s="76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7">
        <f t="shared" si="14"/>
        <v>0.7</v>
      </c>
      <c r="H161" s="78">
        <f t="shared" si="15"/>
        <v>115000</v>
      </c>
      <c r="I161" s="78">
        <f t="shared" si="16"/>
        <v>125000</v>
      </c>
    </row>
    <row r="162" spans="1:9" x14ac:dyDescent="0.25">
      <c r="A162" s="112">
        <f t="shared" si="12"/>
        <v>121000</v>
      </c>
      <c r="B162" s="66"/>
      <c r="D162" s="74"/>
      <c r="E162" s="75">
        <f t="shared" si="13"/>
        <v>7258.7157689559717</v>
      </c>
      <c r="F162" s="76">
        <f t="shared" si="17"/>
        <v>0</v>
      </c>
      <c r="G162" s="77">
        <f t="shared" si="14"/>
        <v>0.7</v>
      </c>
      <c r="H162" s="78">
        <f t="shared" si="15"/>
        <v>116000</v>
      </c>
      <c r="I162" s="78">
        <f t="shared" si="16"/>
        <v>126000</v>
      </c>
    </row>
    <row r="163" spans="1:9" x14ac:dyDescent="0.25">
      <c r="A163" s="112">
        <f t="shared" si="12"/>
        <v>122000</v>
      </c>
      <c r="B163" s="66"/>
      <c r="D163" s="74"/>
      <c r="E163" s="75">
        <f t="shared" si="13"/>
        <v>7149.5642208075215</v>
      </c>
      <c r="F163" s="76">
        <f t="shared" si="17"/>
        <v>0</v>
      </c>
      <c r="G163" s="77">
        <f t="shared" si="14"/>
        <v>0.7</v>
      </c>
      <c r="H163" s="78">
        <f t="shared" si="15"/>
        <v>117000</v>
      </c>
      <c r="I163" s="78">
        <f t="shared" si="16"/>
        <v>127000</v>
      </c>
    </row>
    <row r="164" spans="1:9" x14ac:dyDescent="0.25">
      <c r="A164" s="112">
        <f t="shared" si="12"/>
        <v>123000</v>
      </c>
      <c r="B164" s="66"/>
      <c r="D164" s="74"/>
      <c r="E164" s="75">
        <f t="shared" si="13"/>
        <v>7042.0540181590777</v>
      </c>
      <c r="F164" s="76">
        <f t="shared" si="17"/>
        <v>0</v>
      </c>
      <c r="G164" s="77">
        <f t="shared" si="14"/>
        <v>0.7</v>
      </c>
      <c r="H164" s="78">
        <f t="shared" si="15"/>
        <v>118000</v>
      </c>
      <c r="I164" s="78">
        <f t="shared" si="16"/>
        <v>128000</v>
      </c>
    </row>
    <row r="165" spans="1:9" x14ac:dyDescent="0.25">
      <c r="A165" s="112">
        <f t="shared" si="12"/>
        <v>124000</v>
      </c>
      <c r="B165" s="66"/>
      <c r="D165" s="74"/>
      <c r="E165" s="75">
        <f t="shared" si="13"/>
        <v>6936.160479592043</v>
      </c>
      <c r="F165" s="76">
        <f t="shared" si="17"/>
        <v>0</v>
      </c>
      <c r="G165" s="77">
        <f t="shared" si="14"/>
        <v>0.7</v>
      </c>
      <c r="H165" s="78">
        <f t="shared" si="15"/>
        <v>119000</v>
      </c>
      <c r="I165" s="78">
        <f t="shared" si="16"/>
        <v>129000</v>
      </c>
    </row>
    <row r="166" spans="1:9" x14ac:dyDescent="0.25">
      <c r="A166" s="112">
        <f t="shared" si="12"/>
        <v>125000</v>
      </c>
      <c r="B166" s="66"/>
      <c r="D166" s="74"/>
      <c r="E166" s="75">
        <f t="shared" si="13"/>
        <v>6831.8592948299256</v>
      </c>
      <c r="F166" s="76">
        <f t="shared" si="17"/>
        <v>0</v>
      </c>
      <c r="G166" s="77">
        <f t="shared" si="14"/>
        <v>0.7</v>
      </c>
      <c r="H166" s="78">
        <f t="shared" si="15"/>
        <v>120000</v>
      </c>
      <c r="I166" s="78">
        <f t="shared" si="16"/>
        <v>130000</v>
      </c>
    </row>
    <row r="167" spans="1:9" ht="15.75" thickBot="1" x14ac:dyDescent="0.3">
      <c r="A167" s="113">
        <f t="shared" si="12"/>
        <v>126000</v>
      </c>
      <c r="B167" s="82"/>
      <c r="C167" s="27"/>
      <c r="D167" s="83"/>
      <c r="E167" s="84">
        <f t="shared" si="13"/>
        <v>6729.1265191573602</v>
      </c>
      <c r="F167" s="85">
        <f t="shared" si="17"/>
        <v>0</v>
      </c>
      <c r="G167" s="86">
        <f t="shared" si="14"/>
        <v>0.7</v>
      </c>
      <c r="H167" s="87">
        <f t="shared" si="15"/>
        <v>121000</v>
      </c>
      <c r="I167" s="87">
        <f t="shared" si="16"/>
        <v>131000</v>
      </c>
    </row>
    <row r="168" spans="1:9" x14ac:dyDescent="0.25">
      <c r="B168" s="68"/>
      <c r="C168" s="68"/>
      <c r="D168" s="68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6"/>
  <sheetViews>
    <sheetView workbookViewId="0">
      <selection activeCell="C12" sqref="C12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70</v>
      </c>
      <c r="B2" s="3"/>
      <c r="C2" s="3"/>
      <c r="D2" s="3"/>
    </row>
    <row r="3" spans="1:17" ht="15.75" thickBot="1" x14ac:dyDescent="0.3">
      <c r="A3" s="154" t="s">
        <v>55</v>
      </c>
      <c r="B3" s="155"/>
      <c r="C3" s="155"/>
      <c r="D3" s="156"/>
      <c r="F3" s="139" t="s">
        <v>11</v>
      </c>
      <c r="G3" s="140"/>
      <c r="H3" s="140"/>
      <c r="I3" s="141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9</v>
      </c>
      <c r="D5" s="17" t="s">
        <v>13</v>
      </c>
      <c r="F5" s="110">
        <v>141500</v>
      </c>
      <c r="G5" s="108">
        <v>0.155</v>
      </c>
      <c r="H5" s="110"/>
      <c r="I5" s="108"/>
      <c r="Q5" s="13"/>
    </row>
    <row r="6" spans="1:17" x14ac:dyDescent="0.25">
      <c r="A6" s="20" t="s">
        <v>21</v>
      </c>
      <c r="B6" s="15" t="s">
        <v>22</v>
      </c>
      <c r="C6" s="16">
        <v>10000</v>
      </c>
      <c r="D6" s="17" t="s">
        <v>7</v>
      </c>
      <c r="F6" s="18">
        <v>138000</v>
      </c>
      <c r="G6" s="109">
        <v>0.152</v>
      </c>
      <c r="H6" s="18"/>
      <c r="I6" s="109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</v>
      </c>
      <c r="D7" s="17" t="s">
        <v>7</v>
      </c>
      <c r="F7" s="18">
        <v>128300</v>
      </c>
      <c r="G7" s="109">
        <v>0.14599999999999999</v>
      </c>
      <c r="H7" s="18"/>
      <c r="I7" s="109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8">
        <v>0.15</v>
      </c>
      <c r="D8" s="99" t="s">
        <v>13</v>
      </c>
      <c r="F8" s="18">
        <v>118000</v>
      </c>
      <c r="G8" s="109">
        <v>0.13700000000000001</v>
      </c>
      <c r="H8" s="18"/>
      <c r="I8" s="109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8">
        <v>111700</v>
      </c>
      <c r="G9" s="109">
        <v>0.13900000000000001</v>
      </c>
      <c r="H9" s="18"/>
      <c r="I9" s="109"/>
      <c r="K9" s="21"/>
      <c r="L9" s="21"/>
      <c r="M9" s="21"/>
      <c r="Q9" s="13"/>
    </row>
    <row r="10" spans="1:17" ht="15.75" thickBot="1" x14ac:dyDescent="0.3">
      <c r="A10" s="136" t="s">
        <v>53</v>
      </c>
      <c r="B10" s="137"/>
      <c r="C10" s="137"/>
      <c r="D10" s="138"/>
      <c r="E10" s="21"/>
      <c r="F10" s="18">
        <v>103500</v>
      </c>
      <c r="G10" s="109">
        <v>0.14899999999999999</v>
      </c>
      <c r="H10" s="18"/>
      <c r="I10" s="109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0.3</v>
      </c>
      <c r="D11" s="30"/>
      <c r="F11" s="18">
        <v>100300</v>
      </c>
      <c r="G11" s="109">
        <v>0.14799999999999999</v>
      </c>
      <c r="H11" s="18"/>
      <c r="I11" s="19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40</v>
      </c>
      <c r="D12" s="34" t="s">
        <v>37</v>
      </c>
      <c r="F12" s="18">
        <v>98200</v>
      </c>
      <c r="G12" s="109">
        <v>0.15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100</v>
      </c>
      <c r="D13" s="17" t="s">
        <v>31</v>
      </c>
      <c r="F13" s="18">
        <v>90900</v>
      </c>
      <c r="G13" s="19">
        <v>0.14699999999999999</v>
      </c>
      <c r="H13" s="18"/>
      <c r="I13" s="35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0.4</v>
      </c>
      <c r="D14" s="40" t="s">
        <v>34</v>
      </c>
      <c r="F14" s="18">
        <v>86000</v>
      </c>
      <c r="G14" s="19">
        <v>0.15</v>
      </c>
      <c r="H14" s="18"/>
      <c r="I14" s="35"/>
      <c r="K14" s="21"/>
      <c r="L14" s="21"/>
      <c r="M14" s="21"/>
    </row>
    <row r="15" spans="1:17" ht="15.75" thickBot="1" x14ac:dyDescent="0.3">
      <c r="A15" s="21"/>
      <c r="F15" s="18">
        <v>81500</v>
      </c>
      <c r="G15" s="19">
        <v>0.156</v>
      </c>
      <c r="H15" s="18"/>
      <c r="I15" s="35"/>
      <c r="K15" s="21"/>
      <c r="L15" s="21"/>
      <c r="M15" s="21"/>
    </row>
    <row r="16" spans="1:17" ht="15.75" thickBot="1" x14ac:dyDescent="0.3">
      <c r="A16" s="136" t="s">
        <v>3</v>
      </c>
      <c r="B16" s="137"/>
      <c r="C16" s="137"/>
      <c r="D16" s="138"/>
      <c r="F16" s="18">
        <v>77000</v>
      </c>
      <c r="G16" s="19">
        <v>0.16900000000000001</v>
      </c>
      <c r="H16" s="18"/>
      <c r="I16" s="35"/>
      <c r="K16" s="21"/>
      <c r="L16" s="21"/>
      <c r="M16" s="21"/>
    </row>
    <row r="17" spans="1:23" x14ac:dyDescent="0.25">
      <c r="A17" s="28" t="s">
        <v>8</v>
      </c>
      <c r="B17" s="8" t="s">
        <v>9</v>
      </c>
      <c r="C17" s="9">
        <f>Overview!D18</f>
        <v>110434.78260869563</v>
      </c>
      <c r="D17" s="10" t="s">
        <v>10</v>
      </c>
      <c r="F17" s="18">
        <v>74000</v>
      </c>
      <c r="G17" s="19">
        <v>0.16600000000000001</v>
      </c>
      <c r="H17" s="18"/>
      <c r="I17" s="35"/>
      <c r="K17" s="21"/>
      <c r="L17" s="21"/>
      <c r="M17" s="21"/>
    </row>
    <row r="18" spans="1:23" x14ac:dyDescent="0.25">
      <c r="A18" s="20" t="s">
        <v>14</v>
      </c>
      <c r="B18" s="15" t="s">
        <v>15</v>
      </c>
      <c r="C18" s="94">
        <f>Overview!D19</f>
        <v>32531.307126420543</v>
      </c>
      <c r="D18" s="17" t="s">
        <v>10</v>
      </c>
      <c r="E18" s="41"/>
      <c r="F18" s="18">
        <v>72000</v>
      </c>
      <c r="G18" s="19">
        <v>0.17</v>
      </c>
      <c r="H18" s="18"/>
      <c r="I18" s="35"/>
      <c r="K18" s="21"/>
      <c r="L18" s="21"/>
      <c r="M18" s="21"/>
    </row>
    <row r="19" spans="1:23" x14ac:dyDescent="0.25">
      <c r="A19" s="24" t="s">
        <v>52</v>
      </c>
      <c r="B19" s="15" t="s">
        <v>20</v>
      </c>
      <c r="C19" s="94">
        <f>Overview!D20</f>
        <v>18000</v>
      </c>
      <c r="D19" s="23" t="s">
        <v>7</v>
      </c>
      <c r="F19" s="18">
        <v>66500</v>
      </c>
      <c r="G19" s="19">
        <v>0.25800000000000001</v>
      </c>
      <c r="H19" s="18"/>
      <c r="I19" s="35"/>
      <c r="K19" s="21"/>
      <c r="L19" s="21"/>
      <c r="M19" s="21"/>
    </row>
    <row r="20" spans="1:23" x14ac:dyDescent="0.25">
      <c r="A20" s="24" t="s">
        <v>58</v>
      </c>
      <c r="B20" s="15" t="s">
        <v>23</v>
      </c>
      <c r="C20" s="94">
        <f>Overview!D21</f>
        <v>66000</v>
      </c>
      <c r="D20" s="23" t="s">
        <v>7</v>
      </c>
      <c r="F20" s="18">
        <v>64300</v>
      </c>
      <c r="G20" s="19">
        <v>0.20899999999999999</v>
      </c>
      <c r="H20" s="18"/>
      <c r="I20" s="35"/>
    </row>
    <row r="21" spans="1:23" x14ac:dyDescent="0.25">
      <c r="A21" s="56" t="s">
        <v>57</v>
      </c>
      <c r="B21" s="15" t="s">
        <v>25</v>
      </c>
      <c r="C21" s="25">
        <f>Overview!D22</f>
        <v>22000</v>
      </c>
      <c r="D21" s="17" t="s">
        <v>7</v>
      </c>
      <c r="F21" s="18">
        <v>62000</v>
      </c>
      <c r="G21" s="19">
        <v>0.245</v>
      </c>
      <c r="H21" s="18"/>
      <c r="I21" s="35"/>
      <c r="J21" s="21"/>
      <c r="K21" s="42"/>
      <c r="L21" s="42"/>
      <c r="M21" s="42"/>
      <c r="T21" s="43"/>
      <c r="W21" s="43"/>
    </row>
    <row r="22" spans="1:23" ht="15.75" thickBot="1" x14ac:dyDescent="0.3">
      <c r="A22" s="91" t="s">
        <v>28</v>
      </c>
      <c r="B22" s="38" t="s">
        <v>29</v>
      </c>
      <c r="C22" s="92">
        <f>Overview!D23</f>
        <v>11.5</v>
      </c>
      <c r="D22" s="93" t="s">
        <v>7</v>
      </c>
      <c r="F22" s="18">
        <v>57000</v>
      </c>
      <c r="G22" s="19">
        <v>0.255</v>
      </c>
      <c r="H22" s="18"/>
      <c r="I22" s="35"/>
      <c r="J22" s="21"/>
    </row>
    <row r="23" spans="1:23" x14ac:dyDescent="0.25">
      <c r="A23" s="89"/>
      <c r="B23" s="62"/>
      <c r="C23" s="90"/>
      <c r="D23" s="158"/>
      <c r="F23" s="18">
        <v>51500</v>
      </c>
      <c r="G23" s="19">
        <v>0.316</v>
      </c>
      <c r="H23" s="18"/>
      <c r="I23" s="35"/>
      <c r="J23" s="21"/>
    </row>
    <row r="24" spans="1:23" x14ac:dyDescent="0.25">
      <c r="A24" s="89"/>
      <c r="B24" s="62"/>
      <c r="C24" s="90"/>
      <c r="D24" s="158"/>
      <c r="F24" s="18">
        <v>45600</v>
      </c>
      <c r="G24" s="19">
        <v>0.505</v>
      </c>
      <c r="H24" s="18"/>
      <c r="I24" s="35"/>
      <c r="J24" s="21"/>
    </row>
    <row r="25" spans="1:23" x14ac:dyDescent="0.25">
      <c r="A25" s="89"/>
      <c r="B25" s="62"/>
      <c r="C25" s="90"/>
      <c r="D25" s="158"/>
      <c r="F25" s="18">
        <v>38000</v>
      </c>
      <c r="G25" s="19">
        <v>1.31</v>
      </c>
      <c r="H25" s="18"/>
      <c r="I25" s="35"/>
      <c r="J25" s="21"/>
    </row>
    <row r="26" spans="1:23" x14ac:dyDescent="0.25">
      <c r="A26" s="89"/>
      <c r="B26" s="62"/>
      <c r="C26" s="90"/>
      <c r="D26" s="158"/>
      <c r="F26" s="18">
        <v>34000</v>
      </c>
      <c r="G26" s="19">
        <v>2.0299999999999998</v>
      </c>
      <c r="H26" s="18"/>
      <c r="I26" s="35"/>
      <c r="J26" s="21"/>
    </row>
    <row r="27" spans="1:23" x14ac:dyDescent="0.25">
      <c r="A27" s="89"/>
      <c r="B27" s="62"/>
      <c r="C27" s="90"/>
      <c r="D27" s="158"/>
      <c r="F27" s="18">
        <v>23000</v>
      </c>
      <c r="G27" s="19">
        <v>4.41</v>
      </c>
      <c r="H27" s="18"/>
      <c r="I27" s="35"/>
      <c r="J27" s="21"/>
    </row>
    <row r="28" spans="1:23" x14ac:dyDescent="0.25">
      <c r="A28" s="89"/>
      <c r="B28" s="62"/>
      <c r="C28" s="90"/>
      <c r="D28" s="158"/>
      <c r="F28" s="18">
        <v>17000</v>
      </c>
      <c r="G28" s="19">
        <v>5.21</v>
      </c>
      <c r="H28" s="18"/>
      <c r="I28" s="35"/>
      <c r="J28" s="21"/>
    </row>
    <row r="29" spans="1:23" x14ac:dyDescent="0.25">
      <c r="A29" s="89"/>
      <c r="B29" s="62"/>
      <c r="C29" s="90"/>
      <c r="D29" s="158"/>
      <c r="F29" s="18">
        <v>5400</v>
      </c>
      <c r="G29" s="19">
        <v>8.4499999999999993</v>
      </c>
      <c r="H29" s="18"/>
      <c r="I29" s="35"/>
      <c r="J29" s="21"/>
    </row>
    <row r="30" spans="1:23" x14ac:dyDescent="0.25">
      <c r="A30" s="89"/>
      <c r="B30" s="62"/>
      <c r="C30" s="90"/>
      <c r="D30" s="158"/>
      <c r="F30" s="18">
        <v>0</v>
      </c>
      <c r="G30" s="19">
        <v>9.84</v>
      </c>
      <c r="H30" s="18"/>
      <c r="I30" s="35"/>
      <c r="J30" s="21"/>
    </row>
    <row r="31" spans="1:23" x14ac:dyDescent="0.25">
      <c r="A31" s="89"/>
      <c r="B31" s="62"/>
      <c r="C31" s="90"/>
      <c r="D31" s="158"/>
      <c r="F31" s="18">
        <v>-19300</v>
      </c>
      <c r="G31" s="19">
        <v>14.8</v>
      </c>
      <c r="H31" s="18"/>
      <c r="I31" s="35"/>
      <c r="J31" s="21"/>
    </row>
    <row r="32" spans="1:23" x14ac:dyDescent="0.25">
      <c r="A32" s="89"/>
      <c r="B32" s="62"/>
      <c r="C32" s="90"/>
      <c r="D32" s="158"/>
      <c r="F32" s="18">
        <v>-30000</v>
      </c>
      <c r="G32" s="19">
        <v>16.399999999999999</v>
      </c>
      <c r="H32" s="18"/>
      <c r="I32" s="35"/>
      <c r="J32" s="21"/>
    </row>
    <row r="33" spans="1:24" x14ac:dyDescent="0.25">
      <c r="A33" s="89"/>
      <c r="B33" s="62"/>
      <c r="C33" s="90"/>
      <c r="D33" s="158"/>
      <c r="F33" s="18">
        <v>112100</v>
      </c>
      <c r="G33" s="19">
        <v>0.13300000000000001</v>
      </c>
      <c r="H33" s="18"/>
      <c r="I33" s="35"/>
      <c r="J33" s="21"/>
    </row>
    <row r="34" spans="1:24" x14ac:dyDescent="0.25">
      <c r="A34" s="89"/>
      <c r="B34" s="62"/>
      <c r="C34" s="90"/>
      <c r="D34" s="158"/>
      <c r="F34" s="18">
        <v>104400</v>
      </c>
      <c r="G34" s="19">
        <v>0.14599999999999999</v>
      </c>
      <c r="H34" s="18"/>
      <c r="I34" s="35"/>
      <c r="J34" s="21"/>
    </row>
    <row r="35" spans="1:24" x14ac:dyDescent="0.25">
      <c r="A35" s="89"/>
      <c r="B35" s="62"/>
      <c r="C35" s="90"/>
      <c r="D35" s="158"/>
      <c r="F35" s="18">
        <v>87000</v>
      </c>
      <c r="G35" s="19">
        <v>0.15</v>
      </c>
      <c r="H35" s="18"/>
      <c r="I35" s="35"/>
      <c r="J35" s="21"/>
    </row>
    <row r="36" spans="1:24" x14ac:dyDescent="0.25">
      <c r="A36" s="89"/>
      <c r="B36" s="62"/>
      <c r="C36" s="90"/>
      <c r="D36" s="158"/>
      <c r="F36" s="18">
        <v>77000</v>
      </c>
      <c r="G36" s="19">
        <v>0.16800000000000001</v>
      </c>
      <c r="H36" s="18"/>
      <c r="I36" s="35"/>
      <c r="J36" s="21"/>
    </row>
    <row r="37" spans="1:24" x14ac:dyDescent="0.25">
      <c r="A37" s="89"/>
      <c r="B37" s="62"/>
      <c r="C37" s="90"/>
      <c r="D37" s="158"/>
      <c r="F37" s="18">
        <v>65000</v>
      </c>
      <c r="G37" s="19">
        <v>0.215</v>
      </c>
      <c r="H37" s="18"/>
      <c r="I37" s="35"/>
      <c r="J37" s="21"/>
    </row>
    <row r="38" spans="1:24" x14ac:dyDescent="0.25">
      <c r="A38" s="89"/>
      <c r="B38" s="62"/>
      <c r="C38" s="90"/>
      <c r="D38" s="158"/>
      <c r="F38" s="18">
        <v>52000</v>
      </c>
      <c r="G38" s="19">
        <v>0.29899999999999999</v>
      </c>
      <c r="H38" s="18"/>
      <c r="I38" s="35"/>
      <c r="J38" s="21"/>
    </row>
    <row r="39" spans="1:24" x14ac:dyDescent="0.25">
      <c r="A39" s="89"/>
      <c r="B39" s="62"/>
      <c r="C39" s="90"/>
      <c r="D39" s="158"/>
      <c r="F39" s="18">
        <v>-30000</v>
      </c>
      <c r="G39" s="19">
        <v>16.2</v>
      </c>
      <c r="H39" s="18"/>
      <c r="I39" s="35"/>
      <c r="J39" s="21"/>
    </row>
    <row r="40" spans="1:24" ht="15.75" thickBot="1" x14ac:dyDescent="0.3">
      <c r="A40" s="89"/>
      <c r="B40" s="62"/>
      <c r="C40" s="90"/>
      <c r="D40" s="158"/>
      <c r="F40" s="45">
        <v>-30000</v>
      </c>
      <c r="G40" s="46">
        <v>15.9</v>
      </c>
      <c r="H40" s="45"/>
      <c r="I40" s="47"/>
      <c r="J40" s="21"/>
    </row>
    <row r="41" spans="1:24" ht="15.75" thickBot="1" x14ac:dyDescent="0.3">
      <c r="A41" s="89"/>
      <c r="B41" s="62"/>
      <c r="C41" s="90"/>
      <c r="D41" s="157"/>
      <c r="F41" s="55"/>
      <c r="G41" s="55"/>
      <c r="H41" s="55"/>
      <c r="I41" s="55"/>
      <c r="J41" s="55"/>
      <c r="S41" s="49"/>
      <c r="T41" s="43"/>
      <c r="W41" s="43"/>
    </row>
    <row r="42" spans="1:24" ht="15.75" thickBot="1" x14ac:dyDescent="0.3">
      <c r="A42" s="137" t="s">
        <v>56</v>
      </c>
      <c r="B42" s="137"/>
      <c r="C42" s="137"/>
      <c r="D42" s="138"/>
      <c r="F42" s="142" t="s">
        <v>43</v>
      </c>
      <c r="G42" s="143"/>
      <c r="H42" s="143"/>
      <c r="I42" s="144"/>
      <c r="J42" s="55"/>
      <c r="V42" s="43"/>
      <c r="W42" s="43"/>
      <c r="X42" s="43"/>
    </row>
    <row r="43" spans="1:24" x14ac:dyDescent="0.25">
      <c r="A43" s="95" t="s">
        <v>64</v>
      </c>
      <c r="B43" s="96" t="s">
        <v>54</v>
      </c>
      <c r="C43" s="51">
        <f>$C$11*$C$19/C$14/$C$17</f>
        <v>0.122244094488189</v>
      </c>
      <c r="D43" s="30"/>
      <c r="F43" s="145" t="s">
        <v>69</v>
      </c>
      <c r="G43" s="146"/>
      <c r="H43" s="146"/>
      <c r="I43" s="147"/>
      <c r="J43" s="55"/>
      <c r="V43" s="43"/>
      <c r="W43" s="43"/>
      <c r="X43" s="43"/>
    </row>
    <row r="44" spans="1:24" x14ac:dyDescent="0.25">
      <c r="A44" s="14" t="s">
        <v>48</v>
      </c>
      <c r="B44" s="15" t="s">
        <v>47</v>
      </c>
      <c r="C44" s="53">
        <f>C47/C13</f>
        <v>0.28290369297728979</v>
      </c>
      <c r="D44" s="54" t="s">
        <v>34</v>
      </c>
      <c r="F44" s="148"/>
      <c r="G44" s="149"/>
      <c r="H44" s="149"/>
      <c r="I44" s="150"/>
      <c r="J44" s="55"/>
      <c r="V44" s="43"/>
      <c r="W44" s="43"/>
      <c r="X44" s="43"/>
    </row>
    <row r="45" spans="1:24" x14ac:dyDescent="0.25">
      <c r="A45" s="97" t="s">
        <v>63</v>
      </c>
      <c r="B45" s="88" t="s">
        <v>59</v>
      </c>
      <c r="C45" s="53">
        <f>C11*C20/C44/C18</f>
        <v>2.1514192972428741</v>
      </c>
      <c r="D45" s="54"/>
      <c r="F45" s="148"/>
      <c r="G45" s="149"/>
      <c r="H45" s="149"/>
      <c r="I45" s="150"/>
      <c r="J45" s="50"/>
      <c r="V45" s="43"/>
      <c r="W45" s="43"/>
      <c r="X45" s="43"/>
    </row>
    <row r="46" spans="1:24" x14ac:dyDescent="0.25">
      <c r="A46" s="56" t="s">
        <v>49</v>
      </c>
      <c r="B46" s="15" t="s">
        <v>60</v>
      </c>
      <c r="C46" s="57">
        <f>($C$5-$C$8)*(C47/C12)^(1/$C$11)+$C$8</f>
        <v>2.9395791516204595</v>
      </c>
      <c r="D46" s="17" t="s">
        <v>13</v>
      </c>
      <c r="E46" s="21"/>
      <c r="F46" s="148"/>
      <c r="G46" s="149"/>
      <c r="H46" s="149"/>
      <c r="I46" s="150"/>
      <c r="J46" s="52"/>
      <c r="P46" s="21"/>
      <c r="Q46" s="21"/>
      <c r="V46" s="43"/>
      <c r="W46" s="43"/>
      <c r="X46" s="43"/>
    </row>
    <row r="47" spans="1:24" ht="15.75" thickBot="1" x14ac:dyDescent="0.3">
      <c r="A47" s="58" t="s">
        <v>50</v>
      </c>
      <c r="B47" s="59" t="s">
        <v>44</v>
      </c>
      <c r="C47" s="60">
        <f>C12*(1-C43*(EXP(C21/C19)-1))</f>
        <v>28.290369297728979</v>
      </c>
      <c r="D47" s="26"/>
      <c r="E47" s="21"/>
      <c r="F47" s="151"/>
      <c r="G47" s="152"/>
      <c r="H47" s="152"/>
      <c r="I47" s="153"/>
      <c r="J47" s="52"/>
      <c r="P47" s="21"/>
      <c r="Q47" s="21"/>
      <c r="V47" s="43"/>
      <c r="W47" s="43"/>
      <c r="X47" s="43"/>
    </row>
    <row r="48" spans="1:24" ht="15.75" thickBot="1" x14ac:dyDescent="0.3">
      <c r="A48" s="61"/>
      <c r="B48" s="62"/>
      <c r="C48" s="63"/>
      <c r="D48" s="64"/>
      <c r="E48" s="21"/>
      <c r="F48" s="21"/>
      <c r="H48" s="21"/>
      <c r="I48" s="21"/>
    </row>
    <row r="49" spans="1:37" ht="15.75" thickBot="1" x14ac:dyDescent="0.3">
      <c r="A49" s="100" t="s">
        <v>38</v>
      </c>
      <c r="B49" s="101" t="s">
        <v>46</v>
      </c>
      <c r="C49" s="102"/>
      <c r="D49" s="103"/>
      <c r="E49" s="104" t="s">
        <v>39</v>
      </c>
      <c r="F49" s="104" t="s">
        <v>45</v>
      </c>
      <c r="G49" s="104" t="s">
        <v>40</v>
      </c>
      <c r="H49" s="104" t="s">
        <v>41</v>
      </c>
      <c r="I49" s="104" t="s">
        <v>42</v>
      </c>
      <c r="R49" s="43"/>
      <c r="S49" s="65"/>
      <c r="T49" s="65"/>
      <c r="U49" s="65"/>
      <c r="V49" s="65"/>
      <c r="W49" s="65"/>
      <c r="X49" s="65"/>
    </row>
    <row r="50" spans="1:37" x14ac:dyDescent="0.25">
      <c r="A50" s="111">
        <f>A51-$C$4-9000</f>
        <v>-18000</v>
      </c>
      <c r="B50" s="67"/>
      <c r="C50" s="68"/>
      <c r="D50" s="69"/>
      <c r="E50" s="70">
        <f t="shared" ref="E50:E113" si="0">IF(A50&lt;=$C$21,$C$17*EXP(-A50/$C$19),$C$18*EXP(-(A50-$C$21)/$C$20))</f>
        <v>300192.86279504234</v>
      </c>
      <c r="F50" s="71">
        <f>IF(A50&lt;=$C$21,IF($C$12*(1-$C$43*(EXP(A50/$C$19)-1))&gt;0,$C$12*(1-$C$43*(EXP(A50/$C$19)-1)),0),IF($C$47*(1-$C$45*(EXP((A50-$C$21)/$C$20)-1))&gt;0,$C$47*(1-$C$45*(EXP((A50-$C$21)/$C$20)-1)),0))</f>
        <v>43.090920212854599</v>
      </c>
      <c r="G50" s="72">
        <f>IF(A50&lt;=$C$21,($C$5-$C$8)*(F50/$C$12)^(1/$C$11)+$C$8, ($C$46-$C$8)*(F50/$C$47)^(1/$C$11)+$C$8)</f>
        <v>11.492162407841381</v>
      </c>
      <c r="H50" s="73">
        <f t="shared" ref="H50:H113" si="1">A50-$C$6/2</f>
        <v>-23000</v>
      </c>
      <c r="I50" s="73">
        <f t="shared" ref="I50:I113" si="2">A50+$C$6/2</f>
        <v>-13000</v>
      </c>
      <c r="R50" s="43"/>
      <c r="S50" s="65"/>
      <c r="T50" s="65"/>
      <c r="U50" s="65"/>
      <c r="V50" s="65"/>
      <c r="W50" s="65"/>
      <c r="X50" s="65"/>
    </row>
    <row r="51" spans="1:37" x14ac:dyDescent="0.25">
      <c r="A51" s="112">
        <f t="shared" ref="A51:A58" si="3">A52-$C$4</f>
        <v>-8000</v>
      </c>
      <c r="B51" s="66"/>
      <c r="D51" s="74"/>
      <c r="E51" s="75">
        <f t="shared" si="0"/>
        <v>172236.68190961835</v>
      </c>
      <c r="F51" s="76">
        <f>IF(A51&lt;=$C$21,IF($C$12*(1-$C$43*(EXP(A51/$C$19)-1))&gt;0,$C$12*(1-$C$43*(EXP(A51/$C$19)-1)),0),IF($C$47*(1-$C$45*(EXP((A51-$C$21)/$C$20)-1))&gt;0,$C$47*(1-$C$45*(EXP((A51-$C$21)/$C$20)-1)),0))</f>
        <v>41.75454314003936</v>
      </c>
      <c r="G51" s="77">
        <f>IF(A51&lt;=$C$21,($C$5-$C$8)*(F51/$C$12)^(1/$C$11)+$C$8, ($C$46-$C$8)*(F51/$C$47)^(1/$C$11)+$C$8)</f>
        <v>10.36148930657833</v>
      </c>
      <c r="H51" s="78">
        <f t="shared" si="1"/>
        <v>-13000</v>
      </c>
      <c r="I51" s="78">
        <f t="shared" si="2"/>
        <v>-3000</v>
      </c>
      <c r="R51" s="43"/>
      <c r="S51" s="65"/>
      <c r="T51" s="65"/>
      <c r="U51" s="65"/>
      <c r="V51" s="65"/>
      <c r="W51" s="65"/>
      <c r="X51" s="65"/>
    </row>
    <row r="52" spans="1:37" x14ac:dyDescent="0.25">
      <c r="A52" s="112">
        <f t="shared" si="3"/>
        <v>-7000</v>
      </c>
      <c r="B52" s="66"/>
      <c r="D52" s="74"/>
      <c r="E52" s="75">
        <f t="shared" si="0"/>
        <v>162928.9201454861</v>
      </c>
      <c r="F52" s="76">
        <f>IF(A52&lt;=$C$21,IF($C$12*(1-$C$43*(EXP(A52/$C$19)-1))&gt;0,$C$12*(1-$C$43*(EXP(A52/$C$19)-1)),0),IF($C$47*(1-$C$45*(EXP((A52-$C$21)/$C$20)-1))&gt;0,$C$47*(1-$C$45*(EXP((A52-$C$21)/$C$20)-1)),0))</f>
        <v>41.575435055579646</v>
      </c>
      <c r="G52" s="77">
        <f>IF(A52&lt;=$C$21,($C$5-$C$8)*(F52/$C$12)^(1/$C$11)+$C$8, ($C$46-$C$8)*(F52/$C$47)^(1/$C$11)+$C$8)</f>
        <v>10.216209726137169</v>
      </c>
      <c r="H52" s="78">
        <f t="shared" si="1"/>
        <v>-12000</v>
      </c>
      <c r="I52" s="78">
        <f t="shared" si="2"/>
        <v>-2000</v>
      </c>
      <c r="R52" s="43"/>
      <c r="S52" s="65"/>
      <c r="T52" s="65"/>
      <c r="U52" s="65"/>
      <c r="V52" s="65"/>
      <c r="W52" s="65"/>
      <c r="X52" s="65"/>
    </row>
    <row r="53" spans="1:37" x14ac:dyDescent="0.25">
      <c r="A53" s="112">
        <f t="shared" si="3"/>
        <v>-6000</v>
      </c>
      <c r="B53" s="66"/>
      <c r="D53" s="74"/>
      <c r="E53" s="75">
        <f t="shared" si="0"/>
        <v>154124.15477037683</v>
      </c>
      <c r="F53" s="76">
        <f>IF(A53&lt;=$C$21,IF($C$12*(1-$C$43*(EXP(A53/$C$19)-1))&gt;0,$C$12*(1-$C$43*(EXP(A53/$C$19)-1)),0),IF($C$47*(1-$C$45*(EXP((A53-$C$21)/$C$20)-1))&gt;0,$C$47*(1-$C$45*(EXP((A53-$C$21)/$C$20)-1)),0))</f>
        <v>41.386094930186431</v>
      </c>
      <c r="G53" s="77">
        <f>IF(A53&lt;=$C$21,($C$5-$C$8)*(F53/$C$12)^(1/$C$11)+$C$8, ($C$46-$C$8)*(F53/$C$47)^(1/$C$11)+$C$8)</f>
        <v>10.064210406223651</v>
      </c>
      <c r="H53" s="78">
        <f t="shared" si="1"/>
        <v>-11000</v>
      </c>
      <c r="I53" s="78">
        <f t="shared" si="2"/>
        <v>-1000</v>
      </c>
      <c r="R53" s="43"/>
      <c r="S53" s="65"/>
      <c r="T53" s="65"/>
      <c r="U53" s="65"/>
      <c r="V53" s="65"/>
      <c r="W53" s="65"/>
      <c r="X53" s="65"/>
    </row>
    <row r="54" spans="1:37" x14ac:dyDescent="0.25">
      <c r="A54" s="112">
        <f t="shared" si="3"/>
        <v>-5000</v>
      </c>
      <c r="B54" s="66"/>
      <c r="D54" s="74"/>
      <c r="E54" s="75">
        <f t="shared" si="0"/>
        <v>145795.20359228976</v>
      </c>
      <c r="F54" s="76">
        <f>IF(A54&lt;=$C$21,IF($C$12*(1-$C$43*(EXP(A54/$C$19)-1))&gt;0,$C$12*(1-$C$43*(EXP(A54/$C$19)-1)),0),IF($C$47*(1-$C$45*(EXP((A54-$C$21)/$C$20)-1))&gt;0,$C$47*(1-$C$45*(EXP((A54-$C$21)/$C$20)-1)),0))</f>
        <v>41.185938230436882</v>
      </c>
      <c r="G54" s="77">
        <f>IF(A54&lt;=$C$21,($C$5-$C$8)*(F54/$C$12)^(1/$C$11)+$C$8, ($C$46-$C$8)*(F54/$C$47)^(1/$C$11)+$C$8)</f>
        <v>9.9052823911981953</v>
      </c>
      <c r="H54" s="78">
        <f t="shared" si="1"/>
        <v>-10000</v>
      </c>
      <c r="I54" s="78">
        <f t="shared" si="2"/>
        <v>0</v>
      </c>
      <c r="R54" s="43"/>
      <c r="S54" s="65"/>
      <c r="T54" s="65"/>
      <c r="U54" s="65"/>
      <c r="V54" s="65"/>
      <c r="W54" s="65"/>
      <c r="X54" s="65"/>
    </row>
    <row r="55" spans="1:37" x14ac:dyDescent="0.25">
      <c r="A55" s="112">
        <f t="shared" si="3"/>
        <v>-4000</v>
      </c>
      <c r="B55" s="66"/>
      <c r="D55" s="74"/>
      <c r="E55" s="75">
        <f t="shared" si="0"/>
        <v>137916.35335931618</v>
      </c>
      <c r="F55" s="76">
        <f>IF(A55&lt;=$C$21,IF($C$12*(1-$C$43*(EXP(A55/$C$19)-1))&gt;0,$C$12*(1-$C$43*(EXP(A55/$C$19)-1)),0),IF($C$47*(1-$C$45*(EXP((A55-$C$21)/$C$20)-1))&gt;0,$C$47*(1-$C$45*(EXP((A55-$C$21)/$C$20)-1)),0))</f>
        <v>40.974347029831989</v>
      </c>
      <c r="G55" s="77">
        <f>IF(A55&lt;=$C$21,($C$5-$C$8)*(F55/$C$12)^(1/$C$11)+$C$8, ($C$46-$C$8)*(F55/$C$47)^(1/$C$11)+$C$8)</f>
        <v>9.7392234207043131</v>
      </c>
      <c r="H55" s="78">
        <f t="shared" si="1"/>
        <v>-9000</v>
      </c>
      <c r="I55" s="78">
        <f t="shared" si="2"/>
        <v>1000</v>
      </c>
      <c r="R55" s="43"/>
      <c r="S55" s="65"/>
      <c r="T55" s="65"/>
      <c r="U55" s="65"/>
      <c r="V55" s="65"/>
      <c r="W55" s="65"/>
      <c r="X55" s="65"/>
    </row>
    <row r="56" spans="1:37" x14ac:dyDescent="0.25">
      <c r="A56" s="112">
        <f t="shared" si="3"/>
        <v>-3000</v>
      </c>
      <c r="B56" s="66"/>
      <c r="D56" s="74"/>
      <c r="E56" s="75">
        <f t="shared" si="0"/>
        <v>130463.28037733652</v>
      </c>
      <c r="F56" s="76">
        <f>IF(A56&lt;=$C$21,IF($C$12*(1-$C$43*(EXP(A56/$C$19)-1))&gt;0,$C$12*(1-$C$43*(EXP(A56/$C$19)-1)),0),IF($C$47*(1-$C$45*(EXP((A56-$C$21)/$C$20)-1))&gt;0,$C$47*(1-$C$45*(EXP((A56-$C$21)/$C$20)-1)),0))</f>
        <v>40.75066810112542</v>
      </c>
      <c r="G56" s="77">
        <f>IF(A56&lt;=$C$21,($C$5-$C$8)*(F56/$C$12)^(1/$C$11)+$C$8, ($C$46-$C$8)*(F56/$C$47)^(1/$C$11)+$C$8)</f>
        <v>9.5658401577492711</v>
      </c>
      <c r="H56" s="78">
        <f t="shared" si="1"/>
        <v>-8000</v>
      </c>
      <c r="I56" s="78">
        <f t="shared" si="2"/>
        <v>2000</v>
      </c>
      <c r="R56" s="43"/>
      <c r="S56" s="65"/>
      <c r="T56" s="65"/>
      <c r="U56" s="65"/>
      <c r="V56" s="65"/>
      <c r="W56" s="65"/>
      <c r="X56" s="65"/>
    </row>
    <row r="57" spans="1:37" x14ac:dyDescent="0.25">
      <c r="A57" s="112">
        <f t="shared" si="3"/>
        <v>-2000</v>
      </c>
      <c r="B57" s="66"/>
      <c r="D57" s="74"/>
      <c r="E57" s="75">
        <f t="shared" si="0"/>
        <v>123412.97541757971</v>
      </c>
      <c r="F57" s="76">
        <f>IF(A57&lt;=$C$21,IF($C$12*(1-$C$43*(EXP(A57/$C$19)-1))&gt;0,$C$12*(1-$C$43*(EXP(A57/$C$19)-1)),0),IF($C$47*(1-$C$45*(EXP((A57-$C$21)/$C$20)-1))&gt;0,$C$47*(1-$C$45*(EXP((A57-$C$21)/$C$20)-1)),0))</f>
        <v>40.514210899671468</v>
      </c>
      <c r="G57" s="77">
        <f>IF(A57&lt;=$C$21,($C$5-$C$8)*(F57/$C$12)^(1/$C$11)+$C$8, ($C$46-$C$8)*(F57/$C$47)^(1/$C$11)+$C$8)</f>
        <v>9.3849506998397825</v>
      </c>
      <c r="H57" s="78">
        <f t="shared" si="1"/>
        <v>-7000</v>
      </c>
      <c r="I57" s="78">
        <f t="shared" si="2"/>
        <v>3000</v>
      </c>
      <c r="R57" s="43"/>
      <c r="S57" s="65"/>
      <c r="T57" s="65"/>
      <c r="U57" s="65"/>
      <c r="V57" s="65"/>
      <c r="W57" s="65"/>
      <c r="X57" s="65"/>
    </row>
    <row r="58" spans="1:37" x14ac:dyDescent="0.25">
      <c r="A58" s="112">
        <f t="shared" si="3"/>
        <v>-1000</v>
      </c>
      <c r="B58" s="66"/>
      <c r="D58" s="74"/>
      <c r="E58" s="75">
        <f t="shared" si="0"/>
        <v>116743.67268221741</v>
      </c>
      <c r="F58" s="76">
        <f>IF(A58&lt;=$C$21,IF($C$12*(1-$C$43*(EXP(A58/$C$19)-1))&gt;0,$C$12*(1-$C$43*(EXP(A58/$C$19)-1)),0),IF($C$47*(1-$C$45*(EXP((A58-$C$21)/$C$20)-1))&gt;0,$C$47*(1-$C$45*(EXP((A58-$C$21)/$C$20)-1)),0))</f>
        <v>40.264245431566138</v>
      </c>
      <c r="G58" s="77">
        <f>IF(A58&lt;=$C$21,($C$5-$C$8)*(F58/$C$12)^(1/$C$11)+$C$8, ($C$46-$C$8)*(F58/$C$47)^(1/$C$11)+$C$8)</f>
        <v>9.1963873968906764</v>
      </c>
      <c r="H58" s="78">
        <f t="shared" si="1"/>
        <v>-6000</v>
      </c>
      <c r="I58" s="78">
        <f t="shared" si="2"/>
        <v>4000</v>
      </c>
      <c r="R58" s="43"/>
      <c r="S58" s="65"/>
      <c r="T58" s="65"/>
      <c r="U58" s="65"/>
      <c r="V58" s="65"/>
      <c r="W58" s="65"/>
      <c r="X58" s="65"/>
    </row>
    <row r="59" spans="1:37" x14ac:dyDescent="0.25">
      <c r="A59" s="112">
        <v>0</v>
      </c>
      <c r="B59" s="66"/>
      <c r="D59" s="74"/>
      <c r="E59" s="75">
        <f t="shared" si="0"/>
        <v>110434.78260869563</v>
      </c>
      <c r="F59" s="76">
        <f>IF(A59&lt;=$C$21,IF($C$12*(1-$C$43*(EXP(A59/$C$19)-1))&gt;0,$C$12*(1-$C$43*(EXP(A59/$C$19)-1)),0),IF($C$47*(1-$C$45*(EXP((A59-$C$21)/$C$20)-1))&gt;0,$C$47*(1-$C$45*(EXP((A59-$C$21)/$C$20)-1)),0))</f>
        <v>40</v>
      </c>
      <c r="G59" s="77">
        <f>IF(A59&lt;=$C$21,($C$5-$C$8)*(F59/$C$12)^(1/$C$11)+$C$8, ($C$46-$C$8)*(F59/$C$47)^(1/$C$11)+$C$8)</f>
        <v>9</v>
      </c>
      <c r="H59" s="78">
        <f t="shared" si="1"/>
        <v>-5000</v>
      </c>
      <c r="I59" s="78">
        <f t="shared" si="2"/>
        <v>5000</v>
      </c>
      <c r="T59" s="79"/>
      <c r="U59" s="79"/>
      <c r="V59" s="79"/>
      <c r="W59" s="79"/>
      <c r="X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25">
      <c r="A60" s="112">
        <f>A59+$C$4</f>
        <v>1000</v>
      </c>
      <c r="B60" s="66"/>
      <c r="D60" s="74"/>
      <c r="E60" s="75">
        <f t="shared" si="0"/>
        <v>104466.82830535581</v>
      </c>
      <c r="F60" s="76">
        <f>IF(A60&lt;=$C$21,IF($C$12*(1-$C$43*(EXP(A60/$C$19)-1))&gt;0,$C$12*(1-$C$43*(EXP(A60/$C$19)-1)),0),IF($C$47*(1-$C$45*(EXP((A60-$C$21)/$C$20)-1))&gt;0,$C$47*(1-$C$45*(EXP((A60-$C$21)/$C$20)-1)),0))</f>
        <v>39.720658822865296</v>
      </c>
      <c r="G60" s="77">
        <f>IF(A60&lt;=$C$21,($C$5-$C$8)*(F60/$C$12)^(1/$C$11)+$C$8, ($C$46-$C$8)*(F60/$C$47)^(1/$C$11)+$C$8)</f>
        <v>8.7956591651488889</v>
      </c>
      <c r="H60" s="78">
        <f t="shared" si="1"/>
        <v>-4000</v>
      </c>
      <c r="I60" s="78">
        <f t="shared" si="2"/>
        <v>6000</v>
      </c>
      <c r="T60" s="79"/>
      <c r="U60" s="79"/>
      <c r="V60" s="79"/>
      <c r="W60" s="79"/>
      <c r="X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25">
      <c r="A61" s="112">
        <f>A60+$C$4</f>
        <v>2000</v>
      </c>
      <c r="B61" s="66"/>
      <c r="D61" s="74"/>
      <c r="E61" s="75">
        <f t="shared" si="0"/>
        <v>98821.385422108651</v>
      </c>
      <c r="F61" s="76">
        <f>IF(A61&lt;=$C$21,IF($C$12*(1-$C$43*(EXP(A61/$C$19)-1))&gt;0,$C$12*(1-$C$43*(EXP(A61/$C$19)-1)),0),IF($C$47*(1-$C$45*(EXP((A61-$C$21)/$C$20)-1))&gt;0,$C$47*(1-$C$45*(EXP((A61-$C$21)/$C$20)-1)),0))</f>
        <v>39.425359514262226</v>
      </c>
      <c r="G61" s="77">
        <f>IF(A61&lt;=$C$21,($C$5-$C$8)*(F61/$C$12)^(1/$C$11)+$C$8, ($C$46-$C$8)*(F61/$C$47)^(1/$C$11)+$C$8)</f>
        <v>8.5832603353137973</v>
      </c>
      <c r="H61" s="78">
        <f t="shared" si="1"/>
        <v>-3000</v>
      </c>
      <c r="I61" s="78">
        <f t="shared" si="2"/>
        <v>7000</v>
      </c>
      <c r="J61" s="44"/>
      <c r="K61" s="21"/>
      <c r="L61" s="21"/>
      <c r="M61" s="21"/>
      <c r="N61" s="21"/>
      <c r="O61" s="21"/>
      <c r="T61" s="79"/>
      <c r="U61" s="79"/>
      <c r="V61" s="79"/>
      <c r="W61" s="79"/>
      <c r="X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25">
      <c r="A62" s="112">
        <f t="shared" ref="A62:A125" si="4">A61+$C$4</f>
        <v>3000</v>
      </c>
      <c r="B62" s="66"/>
      <c r="D62" s="74"/>
      <c r="E62" s="75">
        <f t="shared" si="0"/>
        <v>93481.025270528669</v>
      </c>
      <c r="F62" s="76">
        <f>IF(A62&lt;=$C$21,IF($C$12*(1-$C$43*(EXP(A62/$C$19)-1))&gt;0,$C$12*(1-$C$43*(EXP(A62/$C$19)-1)),0),IF($C$47*(1-$C$45*(EXP((A62-$C$21)/$C$20)-1))&gt;0,$C$47*(1-$C$45*(EXP((A62-$C$21)/$C$20)-1)),0))</f>
        <v>39.113190422129399</v>
      </c>
      <c r="G62" s="77">
        <f>IF(A62&lt;=$C$21,($C$5-$C$8)*(F62/$C$12)^(1/$C$11)+$C$8, ($C$46-$C$8)*(F62/$C$47)^(1/$C$11)+$C$8)</f>
        <v>8.3627280232192636</v>
      </c>
      <c r="H62" s="78">
        <f t="shared" si="1"/>
        <v>-2000</v>
      </c>
      <c r="I62" s="78">
        <f t="shared" si="2"/>
        <v>8000</v>
      </c>
      <c r="J62" s="44"/>
      <c r="K62" s="21"/>
      <c r="L62" s="21"/>
      <c r="M62" s="21"/>
      <c r="N62" s="21"/>
      <c r="O62" s="21"/>
      <c r="T62" s="79"/>
      <c r="U62" s="79"/>
      <c r="V62" s="79"/>
      <c r="W62" s="79"/>
      <c r="X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25">
      <c r="A63" s="112">
        <f t="shared" si="4"/>
        <v>4000</v>
      </c>
      <c r="B63" s="66"/>
      <c r="D63" s="74"/>
      <c r="E63" s="75">
        <f t="shared" si="0"/>
        <v>88429.261017769226</v>
      </c>
      <c r="F63" s="76">
        <f>IF(A63&lt;=$C$21,IF($C$12*(1-$C$43*(EXP(A63/$C$19)-1))&gt;0,$C$12*(1-$C$43*(EXP(A63/$C$19)-1)),0),IF($C$47*(1-$C$45*(EXP((A63-$C$21)/$C$20)-1))&gt;0,$C$47*(1-$C$45*(EXP((A63-$C$21)/$C$20)-1)),0))</f>
        <v>38.783187813779179</v>
      </c>
      <c r="G63" s="77">
        <f>IF(A63&lt;=$C$21,($C$5-$C$8)*(F63/$C$12)^(1/$C$11)+$C$8, ($C$46-$C$8)*(F63/$C$47)^(1/$C$11)+$C$8)</f>
        <v>8.1340205148268403</v>
      </c>
      <c r="H63" s="78">
        <f t="shared" si="1"/>
        <v>-1000</v>
      </c>
      <c r="I63" s="78">
        <f t="shared" si="2"/>
        <v>9000</v>
      </c>
      <c r="J63" s="44"/>
      <c r="K63" s="21"/>
      <c r="L63" s="21"/>
      <c r="M63" s="21"/>
      <c r="N63" s="21"/>
      <c r="O63" s="21"/>
      <c r="T63" s="79"/>
      <c r="U63" s="79"/>
      <c r="V63" s="79"/>
      <c r="W63" s="79"/>
      <c r="X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</row>
    <row r="64" spans="1:37" x14ac:dyDescent="0.25">
      <c r="A64" s="112">
        <f t="shared" si="4"/>
        <v>5000</v>
      </c>
      <c r="B64" s="66"/>
      <c r="D64" s="74"/>
      <c r="E64" s="75">
        <f t="shared" si="0"/>
        <v>83650.49678818672</v>
      </c>
      <c r="F64" s="76">
        <f>IF(A64&lt;=$C$21,IF($C$12*(1-$C$43*(EXP(A64/$C$19)-1))&gt;0,$C$12*(1-$C$43*(EXP(A64/$C$19)-1)),0),IF($C$47*(1-$C$45*(EXP((A64-$C$21)/$C$20)-1))&gt;0,$C$47*(1-$C$45*(EXP((A64-$C$21)/$C$20)-1)),0))</f>
        <v>38.434332900648911</v>
      </c>
      <c r="G64" s="77">
        <f>IF(A64&lt;=$C$21,($C$5-$C$8)*(F64/$C$12)^(1/$C$11)+$C$8, ($C$46-$C$8)*(F64/$C$47)^(1/$C$11)+$C$8)</f>
        <v>7.8971350104282108</v>
      </c>
      <c r="H64" s="78">
        <f t="shared" si="1"/>
        <v>0</v>
      </c>
      <c r="I64" s="78">
        <f t="shared" si="2"/>
        <v>10000</v>
      </c>
      <c r="J64" s="44"/>
      <c r="K64" s="21"/>
      <c r="L64" s="21"/>
      <c r="M64" s="21"/>
      <c r="N64" s="21"/>
      <c r="O64" s="21"/>
      <c r="T64" s="79"/>
      <c r="U64" s="79"/>
      <c r="V64" s="79"/>
      <c r="W64" s="79"/>
      <c r="X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25">
      <c r="A65" s="112">
        <f t="shared" si="4"/>
        <v>6000</v>
      </c>
      <c r="B65" s="66"/>
      <c r="D65" s="74"/>
      <c r="E65" s="75">
        <f t="shared" si="0"/>
        <v>79129.979515540195</v>
      </c>
      <c r="F65" s="76">
        <f>IF(A65&lt;=$C$21,IF($C$12*(1-$C$43*(EXP(A65/$C$19)-1))&gt;0,$C$12*(1-$C$43*(EXP(A65/$C$19)-1)),0),IF($C$47*(1-$C$45*(EXP((A65-$C$21)/$C$20)-1))&gt;0,$C$47*(1-$C$45*(EXP((A65-$C$21)/$C$20)-1)),0))</f>
        <v>38.065548693082981</v>
      </c>
      <c r="G65" s="77">
        <f>IF(A65&lt;=$C$21,($C$5-$C$8)*(F65/$C$12)^(1/$C$11)+$C$8, ($C$46-$C$8)*(F65/$C$47)^(1/$C$11)+$C$8)</f>
        <v>7.6521132156227711</v>
      </c>
      <c r="H65" s="78">
        <f t="shared" si="1"/>
        <v>1000</v>
      </c>
      <c r="I65" s="78">
        <f t="shared" si="2"/>
        <v>11000</v>
      </c>
      <c r="J65" s="44"/>
      <c r="K65" s="21"/>
      <c r="L65" s="21"/>
      <c r="M65" s="21"/>
      <c r="N65" s="21"/>
      <c r="O65" s="21"/>
      <c r="T65" s="79"/>
      <c r="U65" s="79"/>
      <c r="V65" s="79"/>
      <c r="W65" s="79"/>
      <c r="X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25">
      <c r="A66" s="112">
        <f t="shared" si="4"/>
        <v>7000</v>
      </c>
      <c r="B66" s="66"/>
      <c r="D66" s="74"/>
      <c r="E66" s="75">
        <f t="shared" si="0"/>
        <v>74853.753397123626</v>
      </c>
      <c r="F66" s="76">
        <f>IF(A66&lt;=$C$21,IF($C$12*(1-$C$43*(EXP(A66/$C$19)-1))&gt;0,$C$12*(1-$C$43*(EXP(A66/$C$19)-1)),0),IF($C$47*(1-$C$45*(EXP((A66-$C$21)/$C$20)-1))&gt;0,$C$47*(1-$C$45*(EXP((A66-$C$21)/$C$20)-1)),0))</f>
        <v>37.675696675435617</v>
      </c>
      <c r="G66" s="77">
        <f>IF(A66&lt;=$C$21,($C$5-$C$8)*(F66/$C$12)^(1/$C$11)+$C$8, ($C$46-$C$8)*(F66/$C$47)^(1/$C$11)+$C$8)</f>
        <v>7.3990473881949388</v>
      </c>
      <c r="H66" s="78">
        <f t="shared" si="1"/>
        <v>2000</v>
      </c>
      <c r="I66" s="78">
        <f t="shared" si="2"/>
        <v>12000</v>
      </c>
      <c r="J66" s="44"/>
      <c r="K66" s="21"/>
      <c r="L66" s="21"/>
      <c r="M66" s="21"/>
      <c r="N66" s="21"/>
      <c r="O66" s="21"/>
      <c r="T66" s="79"/>
      <c r="U66" s="79"/>
      <c r="V66" s="79"/>
      <c r="W66" s="79"/>
      <c r="X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25">
      <c r="A67" s="112">
        <f t="shared" si="4"/>
        <v>8000</v>
      </c>
      <c r="B67" s="66"/>
      <c r="D67" s="74"/>
      <c r="E67" s="75">
        <f t="shared" si="0"/>
        <v>70808.616809221057</v>
      </c>
      <c r="F67" s="76">
        <f>IF(A67&lt;=$C$21,IF($C$12*(1-$C$43*(EXP(A67/$C$19)-1))&gt;0,$C$12*(1-$C$43*(EXP(A67/$C$19)-1)),0),IF($C$47*(1-$C$45*(EXP((A67-$C$21)/$C$20)-1))&gt;0,$C$47*(1-$C$45*(EXP((A67-$C$21)/$C$20)-1)),0))</f>
        <v>37.263573291229839</v>
      </c>
      <c r="G67" s="77">
        <f>IF(A67&lt;=$C$21,($C$5-$C$8)*(F67/$C$12)^(1/$C$11)+$C$8, ($C$46-$C$8)*(F67/$C$47)^(1/$C$11)+$C$8)</f>
        <v>7.1380868385897216</v>
      </c>
      <c r="H67" s="78">
        <f t="shared" si="1"/>
        <v>3000</v>
      </c>
      <c r="I67" s="78">
        <f t="shared" si="2"/>
        <v>13000</v>
      </c>
      <c r="J67" s="44"/>
      <c r="K67" s="21"/>
      <c r="L67" s="21"/>
      <c r="M67" s="21"/>
      <c r="N67" s="21"/>
      <c r="O67" s="21"/>
      <c r="T67" s="79"/>
      <c r="U67" s="79"/>
      <c r="V67" s="79"/>
      <c r="W67" s="79"/>
      <c r="X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25">
      <c r="A68" s="112">
        <f t="shared" si="4"/>
        <v>9000</v>
      </c>
      <c r="B68" s="66"/>
      <c r="D68" s="74"/>
      <c r="E68" s="75">
        <f t="shared" si="0"/>
        <v>66982.081550873423</v>
      </c>
      <c r="F68" s="76">
        <f>IF(A68&lt;=$C$21,IF($C$12*(1-$C$43*(EXP(A68/$C$19)-1))&gt;0,$C$12*(1-$C$43*(EXP(A68/$C$19)-1)),0),IF($C$47*(1-$C$45*(EXP((A68-$C$21)/$C$20)-1))&gt;0,$C$47*(1-$C$45*(EXP((A68-$C$21)/$C$20)-1)),0))</f>
        <v>36.827906227521424</v>
      </c>
      <c r="G68" s="77">
        <f>IF(A68&lt;=$C$21,($C$5-$C$8)*(F68/$C$12)^(1/$C$11)+$C$8, ($C$46-$C$8)*(F68/$C$47)^(1/$C$11)+$C$8)</f>
        <v>6.8694448708733944</v>
      </c>
      <c r="H68" s="78">
        <f t="shared" si="1"/>
        <v>4000</v>
      </c>
      <c r="I68" s="78">
        <f t="shared" si="2"/>
        <v>14000</v>
      </c>
      <c r="L68" s="21"/>
      <c r="T68" s="79"/>
      <c r="U68" s="79"/>
      <c r="V68" s="79"/>
      <c r="W68" s="79"/>
      <c r="X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25">
      <c r="A69" s="112">
        <f t="shared" si="4"/>
        <v>10000</v>
      </c>
      <c r="B69" s="66"/>
      <c r="D69" s="74"/>
      <c r="E69" s="75">
        <f t="shared" si="0"/>
        <v>63362.334290133869</v>
      </c>
      <c r="F69" s="76">
        <f>IF(A69&lt;=$C$21,IF($C$12*(1-$C$43*(EXP(A69/$C$19)-1))&gt;0,$C$12*(1-$C$43*(EXP(A69/$C$19)-1)),0),IF($C$47*(1-$C$45*(EXP((A69-$C$21)/$C$20)-1))&gt;0,$C$47*(1-$C$45*(EXP((A69-$C$21)/$C$20)-1)),0))</f>
        <v>36.367350486997026</v>
      </c>
      <c r="G69" s="77">
        <f>IF(A69&lt;=$C$21,($C$5-$C$8)*(F69/$C$12)^(1/$C$11)+$C$8, ($C$46-$C$8)*(F69/$C$47)^(1/$C$11)+$C$8)</f>
        <v>6.593406137239354</v>
      </c>
      <c r="H69" s="78">
        <f t="shared" si="1"/>
        <v>5000</v>
      </c>
      <c r="I69" s="78">
        <f t="shared" si="2"/>
        <v>15000</v>
      </c>
      <c r="L69" s="21"/>
      <c r="T69" s="79"/>
      <c r="U69" s="79"/>
      <c r="V69" s="79"/>
      <c r="W69" s="79"/>
      <c r="X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25">
      <c r="A70" s="112">
        <f t="shared" si="4"/>
        <v>11000</v>
      </c>
      <c r="B70" s="66"/>
      <c r="D70" s="74"/>
      <c r="E70" s="75">
        <f t="shared" si="0"/>
        <v>59938.200093787971</v>
      </c>
      <c r="F70" s="76">
        <f>IF(A70&lt;=$C$21,IF($C$12*(1-$C$43*(EXP(A70/$C$19)-1))&gt;0,$C$12*(1-$C$43*(EXP(A70/$C$19)-1)),0),IF($C$47*(1-$C$45*(EXP((A70-$C$21)/$C$20)-1))&gt;0,$C$47*(1-$C$45*(EXP((A70-$C$21)/$C$20)-1)),0))</f>
        <v>35.8804842356801</v>
      </c>
      <c r="G70" s="77">
        <f>IF(A70&lt;=$C$21,($C$5-$C$8)*(F70/$C$12)^(1/$C$11)+$C$8, ($C$46-$C$8)*(F70/$C$47)^(1/$C$11)+$C$8)</f>
        <v>6.3103343616695264</v>
      </c>
      <c r="H70" s="78">
        <f t="shared" si="1"/>
        <v>6000</v>
      </c>
      <c r="I70" s="78">
        <f t="shared" si="2"/>
        <v>16000</v>
      </c>
      <c r="L70" s="21"/>
      <c r="T70" s="79"/>
      <c r="U70" s="79"/>
      <c r="V70" s="79"/>
      <c r="W70" s="79"/>
      <c r="X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</row>
    <row r="71" spans="1:37" x14ac:dyDescent="0.25">
      <c r="A71" s="112">
        <f t="shared" si="4"/>
        <v>12000</v>
      </c>
      <c r="B71" s="66"/>
      <c r="D71" s="74"/>
      <c r="E71" s="75">
        <f t="shared" si="0"/>
        <v>56699.107927947109</v>
      </c>
      <c r="F71" s="76">
        <f>IF(A71&lt;=$C$21,IF($C$12*(1-$C$43*(EXP(A71/$C$19)-1))&gt;0,$C$12*(1-$C$43*(EXP(A71/$C$19)-1)),0),IF($C$47*(1-$C$45*(EXP((A71-$C$21)/$C$20)-1))&gt;0,$C$47*(1-$C$45*(EXP((A71-$C$21)/$C$20)-1)),0))</f>
        <v>35.365804413425565</v>
      </c>
      <c r="G71" s="77">
        <f>IF(A71&lt;=$C$21,($C$5-$C$8)*(F71/$C$12)^(1/$C$11)+$C$8, ($C$46-$C$8)*(F71/$C$47)^(1/$C$11)+$C$8)</f>
        <v>6.0206803665833348</v>
      </c>
      <c r="H71" s="78">
        <f t="shared" si="1"/>
        <v>7000</v>
      </c>
      <c r="I71" s="78">
        <f t="shared" si="2"/>
        <v>17000</v>
      </c>
      <c r="L71" s="21"/>
      <c r="Y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</row>
    <row r="72" spans="1:37" x14ac:dyDescent="0.25">
      <c r="A72" s="112">
        <f t="shared" si="4"/>
        <v>13000</v>
      </c>
      <c r="B72" s="66"/>
      <c r="D72" s="74"/>
      <c r="E72" s="75">
        <f t="shared" si="0"/>
        <v>53635.058023008227</v>
      </c>
      <c r="F72" s="76">
        <f>IF(A72&lt;=$C$21,IF($C$12*(1-$C$43*(EXP(A72/$C$19)-1))&gt;0,$C$12*(1-$C$43*(EXP(A72/$C$19)-1)),0),IF($C$47*(1-$C$45*(EXP((A72-$C$21)/$C$20)-1))&gt;0,$C$47*(1-$C$45*(EXP((A72-$C$21)/$C$20)-1)),0))</f>
        <v>34.821722093652021</v>
      </c>
      <c r="G72" s="77">
        <f>IF(A72&lt;=$C$21,($C$5-$C$8)*(F72/$C$12)^(1/$C$11)+$C$8, ($C$46-$C$8)*(F72/$C$47)^(1/$C$11)+$C$8)</f>
        <v>5.7249903093842995</v>
      </c>
      <c r="H72" s="78">
        <f t="shared" si="1"/>
        <v>8000</v>
      </c>
      <c r="I72" s="78">
        <f t="shared" si="2"/>
        <v>18000</v>
      </c>
      <c r="L72" s="21"/>
      <c r="Y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</row>
    <row r="73" spans="1:37" x14ac:dyDescent="0.25">
      <c r="A73" s="112">
        <f t="shared" si="4"/>
        <v>14000</v>
      </c>
      <c r="B73" s="66"/>
      <c r="D73" s="74"/>
      <c r="E73" s="75">
        <f t="shared" si="0"/>
        <v>50736.591002228408</v>
      </c>
      <c r="F73" s="76">
        <f>IF(A73&lt;=$C$21,IF($C$12*(1-$C$43*(EXP(A73/$C$19)-1))&gt;0,$C$12*(1-$C$43*(EXP(A73/$C$19)-1)),0),IF($C$47*(1-$C$45*(EXP((A73-$C$21)/$C$20)-1))&gt;0,$C$47*(1-$C$45*(EXP((A73-$C$21)/$C$20)-1)),0))</f>
        <v>34.246557577985904</v>
      </c>
      <c r="G73" s="77">
        <f>IF(A73&lt;=$C$21,($C$5-$C$8)*(F73/$C$12)^(1/$C$11)+$C$8, ($C$46-$C$8)*(F73/$C$47)^(1/$C$11)+$C$8)</f>
        <v>5.4239140028156756</v>
      </c>
      <c r="H73" s="78">
        <f t="shared" si="1"/>
        <v>9000</v>
      </c>
      <c r="I73" s="78">
        <f t="shared" si="2"/>
        <v>19000</v>
      </c>
      <c r="L73" s="21"/>
      <c r="Y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</row>
    <row r="74" spans="1:37" x14ac:dyDescent="0.25">
      <c r="A74" s="112">
        <f t="shared" si="4"/>
        <v>15000</v>
      </c>
      <c r="B74" s="66"/>
      <c r="D74" s="74"/>
      <c r="E74" s="75">
        <f t="shared" si="0"/>
        <v>47994.758678607759</v>
      </c>
      <c r="F74" s="76">
        <f>IF(A74&lt;=$C$21,IF($C$12*(1-$C$43*(EXP(A74/$C$19)-1))&gt;0,$C$12*(1-$C$43*(EXP(A74/$C$19)-1)),0),IF($C$47*(1-$C$45*(EXP((A74-$C$21)/$C$20)-1))&gt;0,$C$47*(1-$C$45*(EXP((A74-$C$21)/$C$20)-1)),0))</f>
        <v>33.638535210673666</v>
      </c>
      <c r="G74" s="77">
        <f>IF(A74&lt;=$C$21,($C$5-$C$8)*(F74/$C$12)^(1/$C$11)+$C$8, ($C$46-$C$8)*(F74/$C$47)^(1/$C$11)+$C$8)</f>
        <v>5.1182131529024328</v>
      </c>
      <c r="H74" s="78">
        <f t="shared" si="1"/>
        <v>10000</v>
      </c>
      <c r="I74" s="78">
        <f t="shared" si="2"/>
        <v>20000</v>
      </c>
      <c r="L74" s="21"/>
      <c r="Y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</row>
    <row r="75" spans="1:37" x14ac:dyDescent="0.25">
      <c r="A75" s="112">
        <f t="shared" si="4"/>
        <v>16000</v>
      </c>
      <c r="B75" s="66"/>
      <c r="D75" s="74"/>
      <c r="E75" s="75">
        <f t="shared" si="0"/>
        <v>45401.096429924175</v>
      </c>
      <c r="F75" s="76">
        <f>IF(A75&lt;=$C$21,IF($C$12*(1-$C$43*(EXP(A75/$C$19)-1))&gt;0,$C$12*(1-$C$43*(EXP(A75/$C$19)-1)),0),IF($C$47*(1-$C$45*(EXP((A75-$C$21)/$C$20)-1))&gt;0,$C$47*(1-$C$45*(EXP((A75-$C$21)/$C$20)-1)),0))</f>
        <v>32.995777896753104</v>
      </c>
      <c r="G75" s="77">
        <f>IF(A75&lt;=$C$21,($C$5-$C$8)*(F75/$C$12)^(1/$C$11)+$C$8, ($C$46-$C$8)*(F75/$C$47)^(1/$C$11)+$C$8)</f>
        <v>4.8087692997988789</v>
      </c>
      <c r="H75" s="78">
        <f t="shared" si="1"/>
        <v>11000</v>
      </c>
      <c r="I75" s="78">
        <f t="shared" si="2"/>
        <v>21000</v>
      </c>
      <c r="L75" s="21"/>
      <c r="Y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</row>
    <row r="76" spans="1:37" x14ac:dyDescent="0.25">
      <c r="A76" s="112">
        <f t="shared" si="4"/>
        <v>17000</v>
      </c>
      <c r="B76" s="66"/>
      <c r="D76" s="74"/>
      <c r="E76" s="75">
        <f t="shared" si="0"/>
        <v>42947.597066635914</v>
      </c>
      <c r="F76" s="76">
        <f>IF(A76&lt;=$C$21,IF($C$12*(1-$C$43*(EXP(A76/$C$19)-1))&gt;0,$C$12*(1-$C$43*(EXP(A76/$C$19)-1)),0),IF($C$47*(1-$C$45*(EXP((A76-$C$21)/$C$20)-1))&gt;0,$C$47*(1-$C$45*(EXP((A76-$C$21)/$C$20)-1)),0))</f>
        <v>32.316301307060101</v>
      </c>
      <c r="G76" s="77">
        <f>IF(A76&lt;=$C$21,($C$5-$C$8)*(F76/$C$12)^(1/$C$11)+$C$8, ($C$46-$C$8)*(F76/$C$47)^(1/$C$11)+$C$8)</f>
        <v>4.4965911887630687</v>
      </c>
      <c r="H76" s="78">
        <f t="shared" si="1"/>
        <v>12000</v>
      </c>
      <c r="I76" s="78">
        <f t="shared" si="2"/>
        <v>22000</v>
      </c>
      <c r="L76" s="21"/>
      <c r="Y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</row>
    <row r="77" spans="1:37" x14ac:dyDescent="0.25">
      <c r="A77" s="112">
        <f t="shared" si="4"/>
        <v>18000</v>
      </c>
      <c r="B77" s="66"/>
      <c r="D77" s="74"/>
      <c r="E77" s="75">
        <f t="shared" si="0"/>
        <v>40626.686111976669</v>
      </c>
      <c r="F77" s="76">
        <f>IF(A77&lt;=$C$21,IF($C$12*(1-$C$43*(EXP(A77/$C$19)-1))&gt;0,$C$12*(1-$C$43*(EXP(A77/$C$19)-1)),0),IF($C$47*(1-$C$45*(EXP((A77-$C$21)/$C$20)-1))&gt;0,$C$47*(1-$C$45*(EXP((A77-$C$21)/$C$20)-1)),0))</f>
        <v>31.598007752180575</v>
      </c>
      <c r="G77" s="77">
        <f>IF(A77&lt;=$C$21,($C$5-$C$8)*(F77/$C$12)^(1/$C$11)+$C$8, ($C$46-$C$8)*(F77/$C$47)^(1/$C$11)+$C$8)</f>
        <v>4.182821229312669</v>
      </c>
      <c r="H77" s="78">
        <f t="shared" si="1"/>
        <v>13000</v>
      </c>
      <c r="I77" s="78">
        <f t="shared" si="2"/>
        <v>23000</v>
      </c>
      <c r="Y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</row>
    <row r="78" spans="1:37" x14ac:dyDescent="0.25">
      <c r="A78" s="112">
        <f t="shared" si="4"/>
        <v>19000</v>
      </c>
      <c r="B78" s="66"/>
      <c r="D78" s="74"/>
      <c r="E78" s="75">
        <f t="shared" si="0"/>
        <v>38431.198417927313</v>
      </c>
      <c r="F78" s="76">
        <f>IF(A78&lt;=$C$21,IF($C$12*(1-$C$43*(EXP(A78/$C$19)-1))&gt;0,$C$12*(1-$C$43*(EXP(A78/$C$19)-1)),0),IF($C$47*(1-$C$45*(EXP((A78-$C$21)/$C$20)-1))&gt;0,$C$47*(1-$C$45*(EXP((A78-$C$21)/$C$20)-1)),0))</f>
        <v>30.838679706434959</v>
      </c>
      <c r="G78" s="77">
        <f>IF(A78&lt;=$C$21,($C$5-$C$8)*(F78/$C$12)^(1/$C$11)+$C$8, ($C$46-$C$8)*(F78/$C$47)^(1/$C$11)+$C$8)</f>
        <v>3.8687406188673839</v>
      </c>
      <c r="H78" s="78">
        <f t="shared" si="1"/>
        <v>14000</v>
      </c>
      <c r="I78" s="78">
        <f t="shared" si="2"/>
        <v>24000</v>
      </c>
      <c r="Y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</row>
    <row r="79" spans="1:37" x14ac:dyDescent="0.25">
      <c r="A79" s="112">
        <f t="shared" si="4"/>
        <v>20000</v>
      </c>
      <c r="B79" s="66"/>
      <c r="D79" s="74"/>
      <c r="E79" s="75">
        <f t="shared" si="0"/>
        <v>36354.356044873042</v>
      </c>
      <c r="F79" s="76">
        <f>IF(A79&lt;=$C$21,IF($C$12*(1-$C$43*(EXP(A79/$C$19)-1))&gt;0,$C$12*(1-$C$43*(EXP(A79/$C$19)-1)),0),IF($C$47*(1-$C$45*(EXP((A79-$C$21)/$C$20)-1))&gt;0,$C$47*(1-$C$45*(EXP((A79-$C$21)/$C$20)-1)),0))</f>
        <v>30.035972961902701</v>
      </c>
      <c r="G79" s="77">
        <f>IF(A79&lt;=$C$21,($C$5-$C$8)*(F79/$C$12)^(1/$C$11)+$C$8, ($C$46-$C$8)*(F79/$C$47)^(1/$C$11)+$C$8)</f>
        <v>3.5557726113074408</v>
      </c>
      <c r="H79" s="78">
        <f t="shared" si="1"/>
        <v>15000</v>
      </c>
      <c r="I79" s="78">
        <f t="shared" si="2"/>
        <v>25000</v>
      </c>
      <c r="Y79" s="79"/>
      <c r="AA79" s="79"/>
      <c r="AB79" s="79"/>
      <c r="AC79" s="79"/>
      <c r="AD79" s="79"/>
      <c r="AE79" s="79"/>
      <c r="AF79" s="79"/>
      <c r="AG79" s="79"/>
      <c r="AH79" s="79"/>
      <c r="AI79" s="79"/>
      <c r="AJ79" s="79"/>
      <c r="AK79" s="79"/>
    </row>
    <row r="80" spans="1:37" x14ac:dyDescent="0.25">
      <c r="A80" s="112">
        <f t="shared" si="4"/>
        <v>21000</v>
      </c>
      <c r="B80" s="66"/>
      <c r="D80" s="74"/>
      <c r="E80" s="75">
        <f t="shared" si="0"/>
        <v>34389.747336655564</v>
      </c>
      <c r="F80" s="76">
        <f>IF(A80&lt;=$C$21,IF($C$12*(1-$C$43*(EXP(A80/$C$19)-1))&gt;0,$C$12*(1-$C$43*(EXP(A80/$C$19)-1)),0),IF($C$47*(1-$C$45*(EXP((A80-$C$21)/$C$20)-1))&gt;0,$C$47*(1-$C$45*(EXP((A80-$C$21)/$C$20)-1)),0))</f>
        <v>29.18740939135148</v>
      </c>
      <c r="G80" s="77">
        <f>IF(A80&lt;=$C$21,($C$5-$C$8)*(F80/$C$12)^(1/$C$11)+$C$8, ($C$46-$C$8)*(F80/$C$47)^(1/$C$11)+$C$8)</f>
        <v>3.2454832993926499</v>
      </c>
      <c r="H80" s="78">
        <f t="shared" si="1"/>
        <v>16000</v>
      </c>
      <c r="I80" s="78">
        <f t="shared" si="2"/>
        <v>26000</v>
      </c>
      <c r="Y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</row>
    <row r="81" spans="1:37" x14ac:dyDescent="0.25">
      <c r="A81" s="112">
        <f t="shared" si="4"/>
        <v>22000</v>
      </c>
      <c r="B81" s="66"/>
      <c r="D81" s="74"/>
      <c r="E81" s="75">
        <f t="shared" si="0"/>
        <v>32531.307126420543</v>
      </c>
      <c r="F81" s="76">
        <f>IF(A81&lt;=$C$21,IF($C$12*(1-$C$43*(EXP(A81/$C$19)-1))&gt;0,$C$12*(1-$C$43*(EXP(A81/$C$19)-1)),0),IF($C$47*(1-$C$45*(EXP((A81-$C$21)/$C$20)-1))&gt;0,$C$47*(1-$C$45*(EXP((A81-$C$21)/$C$20)-1)),0))</f>
        <v>28.290369297728979</v>
      </c>
      <c r="G81" s="77">
        <f>IF(A81&lt;=$C$21,($C$5-$C$8)*(F81/$C$12)^(1/$C$11)+$C$8, ($C$46-$C$8)*(F81/$C$47)^(1/$C$11)+$C$8)</f>
        <v>2.9395791516204595</v>
      </c>
      <c r="H81" s="78">
        <f t="shared" si="1"/>
        <v>17000</v>
      </c>
      <c r="I81" s="78">
        <f t="shared" si="2"/>
        <v>27000</v>
      </c>
      <c r="Y81" s="79"/>
    </row>
    <row r="82" spans="1:37" x14ac:dyDescent="0.25">
      <c r="A82" s="112">
        <f t="shared" si="4"/>
        <v>23000</v>
      </c>
      <c r="B82" s="66"/>
      <c r="D82" s="74"/>
      <c r="E82" s="75">
        <f t="shared" si="0"/>
        <v>32042.123826073152</v>
      </c>
      <c r="F82" s="76">
        <f>IF(A82&lt;=$C$21,IF($C$12*(1-$C$43*(EXP(A82/$C$19)-1))&gt;0,$C$12*(1-$C$43*(EXP(A82/$C$19)-1)),0),IF($C$47*(1-$C$45*(EXP((A82-$C$21)/$C$20)-1))&gt;0,$C$47*(1-$C$45*(EXP((A82-$C$21)/$C$20)-1)),0))</f>
        <v>27.361159019981649</v>
      </c>
      <c r="G82" s="77">
        <f>IF(A82&lt;=$C$21,($C$5-$C$8)*(F82/$C$12)^(1/$C$11)+$C$8, ($C$46-$C$8)*(F82/$C$47)^(1/$C$11)+$C$8)</f>
        <v>2.645695524363858</v>
      </c>
      <c r="H82" s="78">
        <f t="shared" si="1"/>
        <v>18000</v>
      </c>
      <c r="I82" s="78">
        <f t="shared" si="2"/>
        <v>28000</v>
      </c>
      <c r="Y82" s="79"/>
      <c r="AA82" s="79"/>
      <c r="AC82" s="79"/>
      <c r="AD82" s="79"/>
      <c r="AE82" s="79"/>
      <c r="AF82" s="79"/>
      <c r="AG82" s="79"/>
      <c r="AH82" s="79"/>
      <c r="AI82" s="79"/>
      <c r="AJ82" s="79"/>
      <c r="AK82" s="79"/>
    </row>
    <row r="83" spans="1:37" x14ac:dyDescent="0.25">
      <c r="A83" s="112">
        <f t="shared" si="4"/>
        <v>24000</v>
      </c>
      <c r="B83" s="66"/>
      <c r="D83" s="74"/>
      <c r="E83" s="75">
        <f t="shared" si="0"/>
        <v>31560.296525913789</v>
      </c>
      <c r="F83" s="76">
        <f>IF(A83&lt;=$C$21,IF($C$12*(1-$C$43*(EXP(A83/$C$19)-1))&gt;0,$C$12*(1-$C$43*(EXP(A83/$C$19)-1)),0),IF($C$47*(1-$C$45*(EXP((A83-$C$21)/$C$20)-1))&gt;0,$C$47*(1-$C$45*(EXP((A83-$C$21)/$C$20)-1)),0))</f>
        <v>26.417762599241652</v>
      </c>
      <c r="G83" s="77">
        <f>IF(A83&lt;=$C$21,($C$5-$C$8)*(F83/$C$12)^(1/$C$11)+$C$8, ($C$46-$C$8)*(F83/$C$47)^(1/$C$11)+$C$8)</f>
        <v>2.3702237462942901</v>
      </c>
      <c r="H83" s="78">
        <f t="shared" si="1"/>
        <v>19000</v>
      </c>
      <c r="I83" s="78">
        <f t="shared" si="2"/>
        <v>29000</v>
      </c>
      <c r="Y83" s="79"/>
      <c r="AA83" s="79"/>
      <c r="AC83" s="79"/>
      <c r="AD83" s="79"/>
      <c r="AE83" s="79"/>
      <c r="AF83" s="79"/>
      <c r="AG83" s="79"/>
      <c r="AH83" s="79"/>
      <c r="AI83" s="79"/>
      <c r="AJ83" s="79"/>
      <c r="AK83" s="79"/>
    </row>
    <row r="84" spans="1:37" x14ac:dyDescent="0.25">
      <c r="A84" s="112">
        <f t="shared" si="4"/>
        <v>25000</v>
      </c>
      <c r="B84" s="66"/>
      <c r="D84" s="74"/>
      <c r="E84" s="75">
        <f t="shared" si="0"/>
        <v>31085.714611498486</v>
      </c>
      <c r="F84" s="76">
        <f>IF(A84&lt;=$C$21,IF($C$12*(1-$C$43*(EXP(A84/$C$19)-1))&gt;0,$C$12*(1-$C$43*(EXP(A84/$C$19)-1)),0),IF($C$47*(1-$C$45*(EXP((A84-$C$21)/$C$20)-1))&gt;0,$C$47*(1-$C$45*(EXP((A84-$C$21)/$C$20)-1)),0))</f>
        <v>25.459963457348149</v>
      </c>
      <c r="G84" s="77">
        <f>IF(A84&lt;=$C$21,($C$5-$C$8)*(F84/$C$12)^(1/$C$11)+$C$8, ($C$46-$C$8)*(F84/$C$47)^(1/$C$11)+$C$8)</f>
        <v>2.1130704522567623</v>
      </c>
      <c r="H84" s="78">
        <f t="shared" si="1"/>
        <v>20000</v>
      </c>
      <c r="I84" s="78">
        <f t="shared" si="2"/>
        <v>30000</v>
      </c>
      <c r="Y84" s="79"/>
      <c r="AA84" s="79"/>
      <c r="AC84" s="79"/>
      <c r="AD84" s="79"/>
      <c r="AE84" s="79"/>
      <c r="AF84" s="79"/>
      <c r="AG84" s="79"/>
      <c r="AH84" s="79"/>
      <c r="AI84" s="79"/>
      <c r="AJ84" s="79"/>
      <c r="AK84" s="79"/>
    </row>
    <row r="85" spans="1:37" x14ac:dyDescent="0.25">
      <c r="A85" s="112">
        <f t="shared" si="4"/>
        <v>26000</v>
      </c>
      <c r="B85" s="66"/>
      <c r="D85" s="74"/>
      <c r="E85" s="75">
        <f t="shared" si="0"/>
        <v>30618.269131726793</v>
      </c>
      <c r="F85" s="76">
        <f>IF(A85&lt;=$C$21,IF($C$12*(1-$C$43*(EXP(A85/$C$19)-1))&gt;0,$C$12*(1-$C$43*(EXP(A85/$C$19)-1)),0),IF($C$47*(1-$C$45*(EXP((A85-$C$21)/$C$20)-1))&gt;0,$C$47*(1-$C$45*(EXP((A85-$C$21)/$C$20)-1)),0))</f>
        <v>24.487541709667177</v>
      </c>
      <c r="G85" s="77">
        <f>IF(A85&lt;=$C$21,($C$5-$C$8)*(F85/$C$12)^(1/$C$11)+$C$8, ($C$46-$C$8)*(F85/$C$47)^(1/$C$11)+$C$8)</f>
        <v>1.8740926300960028</v>
      </c>
      <c r="H85" s="78">
        <f t="shared" si="1"/>
        <v>21000</v>
      </c>
      <c r="I85" s="78">
        <f t="shared" si="2"/>
        <v>31000</v>
      </c>
      <c r="Y85" s="79"/>
      <c r="AA85" s="79"/>
      <c r="AC85" s="79"/>
      <c r="AD85" s="79"/>
      <c r="AE85" s="79"/>
      <c r="AF85" s="79"/>
      <c r="AG85" s="79"/>
      <c r="AH85" s="79"/>
      <c r="AI85" s="79"/>
      <c r="AJ85" s="79"/>
      <c r="AK85" s="79"/>
    </row>
    <row r="86" spans="1:37" x14ac:dyDescent="0.25">
      <c r="A86" s="112">
        <f t="shared" si="4"/>
        <v>27000</v>
      </c>
      <c r="B86" s="66"/>
      <c r="D86" s="74"/>
      <c r="E86" s="75">
        <f t="shared" si="0"/>
        <v>30157.852773829563</v>
      </c>
      <c r="F86" s="76">
        <f>IF(A86&lt;=$C$21,IF($C$12*(1-$C$43*(EXP(A86/$C$19)-1))&gt;0,$C$12*(1-$C$43*(EXP(A86/$C$19)-1)),0),IF($C$47*(1-$C$45*(EXP((A86-$C$21)/$C$20)-1))&gt;0,$C$47*(1-$C$45*(EXP((A86-$C$21)/$C$20)-1)),0))</f>
        <v>23.500274114612228</v>
      </c>
      <c r="G86" s="77">
        <f>IF(A86&lt;=$C$21,($C$5-$C$8)*(F86/$C$12)^(1/$C$11)+$C$8, ($C$46-$C$8)*(F86/$C$47)^(1/$C$11)+$C$8)</f>
        <v>1.6530948718252121</v>
      </c>
      <c r="H86" s="78">
        <f t="shared" si="1"/>
        <v>22000</v>
      </c>
      <c r="I86" s="78">
        <f t="shared" si="2"/>
        <v>32000</v>
      </c>
      <c r="Y86" s="79"/>
      <c r="AA86" s="79"/>
      <c r="AC86" s="79"/>
      <c r="AD86" s="79"/>
      <c r="AE86" s="79"/>
      <c r="AF86" s="79"/>
      <c r="AG86" s="79"/>
      <c r="AH86" s="79"/>
      <c r="AI86" s="79"/>
      <c r="AJ86" s="79"/>
      <c r="AK86" s="79"/>
    </row>
    <row r="87" spans="1:37" x14ac:dyDescent="0.25">
      <c r="A87" s="112">
        <f t="shared" si="4"/>
        <v>28000</v>
      </c>
      <c r="B87" s="66"/>
      <c r="D87" s="74"/>
      <c r="E87" s="75">
        <f t="shared" si="0"/>
        <v>29704.35983873286</v>
      </c>
      <c r="F87" s="76">
        <f>IF(A87&lt;=$C$21,IF($C$12*(1-$C$43*(EXP(A87/$C$19)-1))&gt;0,$C$12*(1-$C$43*(EXP(A87/$C$19)-1)),0),IF($C$47*(1-$C$45*(EXP((A87-$C$21)/$C$20)-1))&gt;0,$C$47*(1-$C$45*(EXP((A87-$C$21)/$C$20)-1)),0))</f>
        <v>22.497934022393977</v>
      </c>
      <c r="G87" s="77">
        <f>IF(A87&lt;=$C$21,($C$5-$C$8)*(F87/$C$12)^(1/$C$11)+$C$8, ($C$46-$C$8)*(F87/$C$47)^(1/$C$11)+$C$8)</f>
        <v>1.4498266263126158</v>
      </c>
      <c r="H87" s="78">
        <f t="shared" si="1"/>
        <v>23000</v>
      </c>
      <c r="I87" s="78">
        <f t="shared" si="2"/>
        <v>33000</v>
      </c>
      <c r="Y87" s="79"/>
      <c r="AA87" s="79"/>
      <c r="AC87" s="79"/>
      <c r="AD87" s="79"/>
      <c r="AE87" s="79"/>
      <c r="AF87" s="79"/>
      <c r="AG87" s="79"/>
      <c r="AH87" s="79"/>
      <c r="AI87" s="79"/>
      <c r="AJ87" s="79"/>
      <c r="AK87" s="79"/>
    </row>
    <row r="88" spans="1:37" x14ac:dyDescent="0.25">
      <c r="A88" s="112">
        <f t="shared" si="4"/>
        <v>29000</v>
      </c>
      <c r="B88" s="66"/>
      <c r="D88" s="74"/>
      <c r="E88" s="75">
        <f t="shared" si="0"/>
        <v>29257.686216792339</v>
      </c>
      <c r="F88" s="76">
        <f>IF(A88&lt;=$C$21,IF($C$12*(1-$C$43*(EXP(A88/$C$19)-1))&gt;0,$C$12*(1-$C$43*(EXP(A88/$C$19)-1)),0),IF($C$47*(1-$C$45*(EXP((A88-$C$21)/$C$20)-1))&gt;0,$C$47*(1-$C$45*(EXP((A88-$C$21)/$C$20)-1)),0))</f>
        <v>21.48029132298765</v>
      </c>
      <c r="G88" s="77">
        <f>IF(A88&lt;=$C$21,($C$5-$C$8)*(F88/$C$12)^(1/$C$11)+$C$8, ($C$46-$C$8)*(F88/$C$47)^(1/$C$11)+$C$8)</f>
        <v>1.2639794773825028</v>
      </c>
      <c r="H88" s="78">
        <f t="shared" si="1"/>
        <v>24000</v>
      </c>
      <c r="I88" s="78">
        <f t="shared" si="2"/>
        <v>34000</v>
      </c>
      <c r="Y88" s="79"/>
    </row>
    <row r="89" spans="1:37" x14ac:dyDescent="0.25">
      <c r="A89" s="112">
        <f t="shared" si="4"/>
        <v>30000</v>
      </c>
      <c r="B89" s="66"/>
      <c r="D89" s="74"/>
      <c r="E89" s="75">
        <f t="shared" si="0"/>
        <v>28817.729363892475</v>
      </c>
      <c r="F89" s="76">
        <f>IF(A89&lt;=$C$21,IF($C$12*(1-$C$43*(EXP(A89/$C$19)-1))&gt;0,$C$12*(1-$C$43*(EXP(A89/$C$19)-1)),0),IF($C$47*(1-$C$45*(EXP((A89-$C$21)/$C$20)-1))&gt;0,$C$47*(1-$C$45*(EXP((A89-$C$21)/$C$20)-1)),0))</f>
        <v>20.447112393306075</v>
      </c>
      <c r="G89" s="77">
        <f>IF(A89&lt;=$C$21,($C$5-$C$8)*(F89/$C$12)^(1/$C$11)+$C$8, ($C$46-$C$8)*(F89/$C$47)^(1/$C$11)+$C$8)</f>
        <v>1.0951844766359218</v>
      </c>
      <c r="H89" s="78">
        <f t="shared" si="1"/>
        <v>25000</v>
      </c>
      <c r="I89" s="78">
        <f t="shared" si="2"/>
        <v>35000</v>
      </c>
      <c r="Y89" s="79"/>
    </row>
    <row r="90" spans="1:37" x14ac:dyDescent="0.25">
      <c r="A90" s="112">
        <f t="shared" si="4"/>
        <v>31000</v>
      </c>
      <c r="B90" s="66"/>
      <c r="D90" s="74"/>
      <c r="E90" s="75">
        <f t="shared" si="0"/>
        <v>28384.388277905258</v>
      </c>
      <c r="F90" s="76">
        <f>IF(A90&lt;=$C$21,IF($C$12*(1-$C$43*(EXP(A90/$C$19)-1))&gt;0,$C$12*(1-$C$43*(EXP(A90/$C$19)-1)),0),IF($C$47*(1-$C$45*(EXP((A90-$C$21)/$C$20)-1))&gt;0,$C$47*(1-$C$45*(EXP((A90-$C$21)/$C$20)-1)),0))</f>
        <v>19.398160043566119</v>
      </c>
      <c r="G90" s="77">
        <f>IF(A90&lt;=$C$21,($C$5-$C$8)*(F90/$C$12)^(1/$C$11)+$C$8, ($C$46-$C$8)*(F90/$C$47)^(1/$C$11)+$C$8)</f>
        <v>0.94300956694833338</v>
      </c>
      <c r="H90" s="78">
        <f t="shared" si="1"/>
        <v>26000</v>
      </c>
      <c r="I90" s="78">
        <f t="shared" si="2"/>
        <v>36000</v>
      </c>
      <c r="Y90" s="79"/>
    </row>
    <row r="91" spans="1:37" x14ac:dyDescent="0.25">
      <c r="A91" s="112">
        <f t="shared" si="4"/>
        <v>32000</v>
      </c>
      <c r="B91" s="66"/>
      <c r="D91" s="74"/>
      <c r="E91" s="75">
        <f t="shared" si="0"/>
        <v>27957.563475502819</v>
      </c>
      <c r="F91" s="76">
        <f>IF(A91&lt;=$C$21,IF($C$12*(1-$C$43*(EXP(A91/$C$19)-1))&gt;0,$C$12*(1-$C$43*(EXP(A91/$C$19)-1)),0),IF($C$47*(1-$C$45*(EXP((A91-$C$21)/$C$20)-1))&gt;0,$C$47*(1-$C$45*(EXP((A91-$C$21)/$C$20)-1)),0))</f>
        <v>18.333193462836419</v>
      </c>
      <c r="G91" s="77">
        <f>IF(A91&lt;=$C$21,($C$5-$C$8)*(F91/$C$12)^(1/$C$11)+$C$8, ($C$46-$C$8)*(F91/$C$47)^(1/$C$11)+$C$8)</f>
        <v>0.80695714085698256</v>
      </c>
      <c r="H91" s="78">
        <f t="shared" si="1"/>
        <v>27000</v>
      </c>
      <c r="I91" s="78">
        <f t="shared" si="2"/>
        <v>37000</v>
      </c>
      <c r="Y91" s="79"/>
    </row>
    <row r="92" spans="1:37" x14ac:dyDescent="0.25">
      <c r="A92" s="112">
        <f t="shared" si="4"/>
        <v>33000</v>
      </c>
      <c r="B92" s="66"/>
      <c r="D92" s="74"/>
      <c r="E92" s="75">
        <f t="shared" si="0"/>
        <v>27537.156969318788</v>
      </c>
      <c r="F92" s="76">
        <f>IF(A92&lt;=$C$21,IF($C$12*(1-$C$43*(EXP(A92/$C$19)-1))&gt;0,$C$12*(1-$C$43*(EXP(A92/$C$19)-1)),0),IF($C$47*(1-$C$45*(EXP((A92-$C$21)/$C$20)-1))&gt;0,$C$47*(1-$C$45*(EXP((A92-$C$21)/$C$20)-1)),0))</f>
        <v>17.251968163753695</v>
      </c>
      <c r="G92" s="77">
        <f>IF(A92&lt;=$C$21,($C$5-$C$8)*(F92/$C$12)^(1/$C$11)+$C$8, ($C$46-$C$8)*(F92/$C$47)^(1/$C$11)+$C$8)</f>
        <v>0.68646178840401995</v>
      </c>
      <c r="H92" s="78">
        <f t="shared" si="1"/>
        <v>28000</v>
      </c>
      <c r="I92" s="78">
        <f t="shared" si="2"/>
        <v>38000</v>
      </c>
      <c r="Y92" s="79"/>
    </row>
    <row r="93" spans="1:37" x14ac:dyDescent="0.25">
      <c r="A93" s="112">
        <f t="shared" si="4"/>
        <v>34000</v>
      </c>
      <c r="B93" s="66"/>
      <c r="D93" s="74"/>
      <c r="E93" s="75">
        <f t="shared" si="0"/>
        <v>27123.072245453044</v>
      </c>
      <c r="F93" s="76">
        <f>IF(A93&lt;=$C$21,IF($C$12*(1-$C$43*(EXP(A93/$C$19)-1))&gt;0,$C$12*(1-$C$43*(EXP(A93/$C$19)-1)),0),IF($C$47*(1-$C$45*(EXP((A93-$C$21)/$C$20)-1))&gt;0,$C$47*(1-$C$45*(EXP((A93-$C$21)/$C$20)-1)),0))</f>
        <v>16.154235926395103</v>
      </c>
      <c r="G93" s="77">
        <f>IF(A93&lt;=$C$21,($C$5-$C$8)*(F93/$C$12)^(1/$C$11)+$C$8, ($C$46-$C$8)*(F93/$C$47)^(1/$C$11)+$C$8)</f>
        <v>0.58088830214561959</v>
      </c>
      <c r="H93" s="78">
        <f t="shared" si="1"/>
        <v>29000</v>
      </c>
      <c r="I93" s="78">
        <f t="shared" si="2"/>
        <v>39000</v>
      </c>
      <c r="Y93" s="79"/>
    </row>
    <row r="94" spans="1:37" x14ac:dyDescent="0.25">
      <c r="A94" s="112">
        <f t="shared" si="4"/>
        <v>35000</v>
      </c>
      <c r="B94" s="66"/>
      <c r="D94" s="74"/>
      <c r="E94" s="75">
        <f t="shared" si="0"/>
        <v>26715.214241314759</v>
      </c>
      <c r="F94" s="76">
        <f>IF(A94&lt;=$C$21,IF($C$12*(1-$C$43*(EXP(A94/$C$19)-1))&gt;0,$C$12*(1-$C$43*(EXP(A94/$C$19)-1)),0),IF($C$47*(1-$C$45*(EXP((A94-$C$21)/$C$20)-1))&gt;0,$C$47*(1-$C$45*(EXP((A94-$C$21)/$C$20)-1)),0))</f>
        <v>15.039744741293722</v>
      </c>
      <c r="G94" s="77">
        <f>IF(A94&lt;=$C$21,($C$5-$C$8)*(F94/$C$12)^(1/$C$11)+$C$8, ($C$46-$C$8)*(F94/$C$47)^(1/$C$11)+$C$8)</f>
        <v>0.4895300239646414</v>
      </c>
      <c r="H94" s="78">
        <f t="shared" si="1"/>
        <v>30000</v>
      </c>
      <c r="I94" s="78">
        <f t="shared" si="2"/>
        <v>40000</v>
      </c>
      <c r="Y94" s="79"/>
    </row>
    <row r="95" spans="1:37" x14ac:dyDescent="0.25">
      <c r="A95" s="112">
        <f t="shared" si="4"/>
        <v>36000</v>
      </c>
      <c r="B95" s="66"/>
      <c r="D95" s="74"/>
      <c r="E95" s="75">
        <f t="shared" si="0"/>
        <v>26313.489323798603</v>
      </c>
      <c r="F95" s="76">
        <f>IF(A95&lt;=$C$21,IF($C$12*(1-$C$43*(EXP(A95/$C$19)-1))&gt;0,$C$12*(1-$C$43*(EXP(A95/$C$19)-1)),0),IF($C$47*(1-$C$45*(EXP((A95-$C$21)/$C$20)-1))&gt;0,$C$47*(1-$C$45*(EXP((A95-$C$21)/$C$20)-1)),0))</f>
        <v>13.908238751584042</v>
      </c>
      <c r="G95" s="77">
        <f>IF(A95&lt;=$C$21,($C$5-$C$8)*(F95/$C$12)^(1/$C$11)+$C$8, ($C$46-$C$8)*(F95/$C$47)^(1/$C$11)+$C$8)</f>
        <v>0.41160764049096676</v>
      </c>
      <c r="H95" s="78">
        <f t="shared" si="1"/>
        <v>31000</v>
      </c>
      <c r="I95" s="78">
        <f t="shared" si="2"/>
        <v>41000</v>
      </c>
      <c r="Y95" s="79"/>
    </row>
    <row r="96" spans="1:37" x14ac:dyDescent="0.25">
      <c r="A96" s="112">
        <f t="shared" si="4"/>
        <v>37000</v>
      </c>
      <c r="B96" s="66"/>
      <c r="D96" s="74"/>
      <c r="E96" s="75">
        <f t="shared" si="0"/>
        <v>25917.805267789143</v>
      </c>
      <c r="F96" s="76">
        <f>IF(A96&lt;=$C$21,IF($C$12*(1-$C$43*(EXP(A96/$C$19)-1))&gt;0,$C$12*(1-$C$43*(EXP(A96/$C$19)-1)),0),IF($C$47*(1-$C$45*(EXP((A96-$C$21)/$C$20)-1))&gt;0,$C$47*(1-$C$45*(EXP((A96-$C$21)/$C$20)-1)),0))</f>
        <v>12.759458194264138</v>
      </c>
      <c r="G96" s="77">
        <f>IF(A96&lt;=$C$21,($C$5-$C$8)*(F96/$C$12)^(1/$C$11)+$C$8, ($C$46-$C$8)*(F96/$C$47)^(1/$C$11)+$C$8)</f>
        <v>0.34626856353642044</v>
      </c>
      <c r="H96" s="78">
        <f t="shared" si="1"/>
        <v>32000</v>
      </c>
      <c r="I96" s="78">
        <f t="shared" si="2"/>
        <v>42000</v>
      </c>
      <c r="Y96" s="79"/>
    </row>
    <row r="97" spans="1:25" x14ac:dyDescent="0.25">
      <c r="A97" s="112">
        <f t="shared" si="4"/>
        <v>38000</v>
      </c>
      <c r="B97" s="66"/>
      <c r="C97" s="80"/>
      <c r="D97" s="74"/>
      <c r="E97" s="75">
        <f t="shared" si="0"/>
        <v>25528.071234988442</v>
      </c>
      <c r="F97" s="76">
        <f>IF(A97&lt;=$C$21,IF($C$12*(1-$C$43*(EXP(A97/$C$19)-1))&gt;0,$C$12*(1-$C$43*(EXP(A97/$C$19)-1)),0),IF($C$47*(1-$C$45*(EXP((A97-$C$21)/$C$20)-1))&gt;0,$C$47*(1-$C$45*(EXP((A97-$C$21)/$C$20)-1)),0))</f>
        <v>11.593139340561144</v>
      </c>
      <c r="G97" s="77">
        <f>IF(A97&lt;=$C$21,($C$5-$C$8)*(F97/$C$12)^(1/$C$11)+$C$8, ($C$46-$C$8)*(F97/$C$47)^(1/$C$11)+$C$8)</f>
        <v>0.29258707241252191</v>
      </c>
      <c r="H97" s="78">
        <f t="shared" si="1"/>
        <v>33000</v>
      </c>
      <c r="I97" s="78">
        <f t="shared" si="2"/>
        <v>43000</v>
      </c>
      <c r="Y97" s="79"/>
    </row>
    <row r="98" spans="1:25" x14ac:dyDescent="0.25">
      <c r="A98" s="112">
        <f t="shared" si="4"/>
        <v>39000</v>
      </c>
      <c r="B98" s="66"/>
      <c r="C98" s="80"/>
      <c r="D98" s="74"/>
      <c r="E98" s="75">
        <f t="shared" si="0"/>
        <v>25144.197753062079</v>
      </c>
      <c r="F98" s="76">
        <f>IF(A98&lt;=$C$21,IF($C$12*(1-$C$43*(EXP(A98/$C$19)-1))&gt;0,$C$12*(1-$C$43*(EXP(A98/$C$19)-1)),0),IF($C$47*(1-$C$45*(EXP((A98-$C$21)/$C$20)-1))&gt;0,$C$47*(1-$C$45*(EXP((A98-$C$21)/$C$20)-1)),0))</f>
        <v>10.409014435386402</v>
      </c>
      <c r="G98" s="77">
        <f>IF(A98&lt;=$C$21,($C$5-$C$8)*(F98/$C$12)^(1/$C$11)+$C$8, ($C$46-$C$8)*(F98/$C$47)^(1/$C$11)+$C$8)</f>
        <v>0.24956545185143081</v>
      </c>
      <c r="H98" s="78">
        <f t="shared" si="1"/>
        <v>34000</v>
      </c>
      <c r="I98" s="78">
        <f t="shared" si="2"/>
        <v>44000</v>
      </c>
      <c r="Y98" s="79"/>
    </row>
    <row r="99" spans="1:25" x14ac:dyDescent="0.25">
      <c r="A99" s="112">
        <f t="shared" si="4"/>
        <v>40000</v>
      </c>
      <c r="B99" s="66"/>
      <c r="C99" s="80"/>
      <c r="D99" s="74"/>
      <c r="E99" s="75">
        <f t="shared" si="0"/>
        <v>24766.096695098724</v>
      </c>
      <c r="F99" s="76">
        <f>IF(A99&lt;=$C$21,IF($C$12*(1-$C$43*(EXP(A99/$C$19)-1))&gt;0,$C$12*(1-$C$43*(EXP(A99/$C$19)-1)),0),IF($C$47*(1-$C$45*(EXP((A99-$C$21)/$C$20)-1))&gt;0,$C$47*(1-$C$45*(EXP((A99-$C$21)/$C$20)-1)),0))</f>
        <v>9.2068116358660266</v>
      </c>
      <c r="G99" s="77">
        <f>IF(A99&lt;=$C$21,($C$5-$C$8)*(F99/$C$12)^(1/$C$11)+$C$8, ($C$46-$C$8)*(F99/$C$47)^(1/$C$11)+$C$8)</f>
        <v>0.21613644183449965</v>
      </c>
      <c r="H99" s="78">
        <f t="shared" si="1"/>
        <v>35000</v>
      </c>
      <c r="I99" s="78">
        <f t="shared" si="2"/>
        <v>45000</v>
      </c>
      <c r="Y99" s="79"/>
    </row>
    <row r="100" spans="1:25" x14ac:dyDescent="0.25">
      <c r="A100" s="112">
        <f t="shared" si="4"/>
        <v>41000</v>
      </c>
      <c r="B100" s="66"/>
      <c r="C100" s="80"/>
      <c r="D100" s="74"/>
      <c r="E100" s="75">
        <f t="shared" si="0"/>
        <v>24393.681259378602</v>
      </c>
      <c r="F100" s="76">
        <f>IF(A100&lt;=$C$21,IF($C$12*(1-$C$43*(EXP(A100/$C$19)-1))&gt;0,$C$12*(1-$C$43*(EXP(A100/$C$19)-1)),0),IF($C$47*(1-$C$45*(EXP((A100-$C$21)/$C$20)-1))&gt;0,$C$47*(1-$C$45*(EXP((A100-$C$21)/$C$20)-1)),0))</f>
        <v>7.9862549489333157</v>
      </c>
      <c r="G100" s="77">
        <f>IF(A100&lt;=$C$21,($C$5-$C$8)*(F100/$C$12)^(1/$C$11)+$C$8, ($C$46-$C$8)*(F100/$C$47)^(1/$C$11)+$C$8)</f>
        <v>0.19116744056372617</v>
      </c>
      <c r="H100" s="78">
        <f t="shared" si="1"/>
        <v>36000</v>
      </c>
      <c r="I100" s="78">
        <f t="shared" si="2"/>
        <v>46000</v>
      </c>
      <c r="Y100" s="79"/>
    </row>
    <row r="101" spans="1:25" x14ac:dyDescent="0.25">
      <c r="A101" s="112">
        <f t="shared" si="4"/>
        <v>42000</v>
      </c>
      <c r="B101" s="66"/>
      <c r="C101" s="80"/>
      <c r="D101" s="74"/>
      <c r="E101" s="75">
        <f t="shared" si="0"/>
        <v>24026.865949446168</v>
      </c>
      <c r="F101" s="76">
        <f>IF(A101&lt;=$C$21,IF($C$12*(1-$C$43*(EXP(A101/$C$19)-1))&gt;0,$C$12*(1-$C$43*(EXP(A101/$C$19)-1)),0),IF($C$47*(1-$C$45*(EXP((A101-$C$21)/$C$20)-1))&gt;0,$C$47*(1-$C$45*(EXP((A101-$C$21)/$C$20)-1)),0))</f>
        <v>6.7470641679681274</v>
      </c>
      <c r="G101" s="77">
        <f>IF(A101&lt;=$C$21,($C$5-$C$8)*(F101/$C$12)^(1/$C$11)+$C$8, ($C$46-$C$8)*(F101/$C$47)^(1/$C$11)+$C$8)</f>
        <v>0.17346710057955542</v>
      </c>
      <c r="H101" s="78">
        <f t="shared" si="1"/>
        <v>37000</v>
      </c>
      <c r="I101" s="78">
        <f t="shared" si="2"/>
        <v>47000</v>
      </c>
      <c r="T101" s="79"/>
      <c r="U101" s="79"/>
      <c r="V101" s="79"/>
      <c r="W101" s="79"/>
      <c r="X101" s="79"/>
    </row>
    <row r="102" spans="1:25" x14ac:dyDescent="0.25">
      <c r="A102" s="112">
        <f t="shared" si="4"/>
        <v>43000</v>
      </c>
      <c r="B102" s="66"/>
      <c r="C102" s="80"/>
      <c r="D102" s="74"/>
      <c r="E102" s="75">
        <f t="shared" si="0"/>
        <v>23665.566554482455</v>
      </c>
      <c r="F102" s="76">
        <f>IF(A102&lt;=$C$21,IF($C$12*(1-$C$43*(EXP(A102/$C$19)-1))&gt;0,$C$12*(1-$C$43*(EXP(A102/$C$19)-1)),0),IF($C$47*(1-$C$45*(EXP((A102-$C$21)/$C$20)-1))&gt;0,$C$47*(1-$C$45*(EXP((A102-$C$21)/$C$20)-1)),0))</f>
        <v>5.4889548084691722</v>
      </c>
      <c r="G102" s="77">
        <f>IF(A102&lt;=$C$21,($C$5-$C$8)*(F102/$C$12)^(1/$C$11)+$C$8, ($C$46-$C$8)*(F102/$C$47)^(1/$C$11)+$C$8)</f>
        <v>0.16179529526613937</v>
      </c>
      <c r="H102" s="78">
        <f t="shared" si="1"/>
        <v>38000</v>
      </c>
      <c r="I102" s="78">
        <f t="shared" si="2"/>
        <v>48000</v>
      </c>
      <c r="T102" s="79"/>
      <c r="U102" s="79"/>
      <c r="V102" s="79"/>
      <c r="W102" s="79"/>
      <c r="X102" s="79"/>
    </row>
    <row r="103" spans="1:25" x14ac:dyDescent="0.25">
      <c r="A103" s="112">
        <f t="shared" si="4"/>
        <v>44000</v>
      </c>
      <c r="B103" s="66"/>
      <c r="C103" s="80"/>
      <c r="D103" s="74"/>
      <c r="E103" s="75">
        <f t="shared" si="0"/>
        <v>23309.700129972563</v>
      </c>
      <c r="F103" s="76">
        <f>IF(A103&lt;=$C$21,IF($C$12*(1-$C$43*(EXP(A103/$C$19)-1))&gt;0,$C$12*(1-$C$43*(EXP(A103/$C$19)-1)),0),IF($C$47*(1-$C$45*(EXP((A103-$C$21)/$C$20)-1))&gt;0,$C$47*(1-$C$45*(EXP((A103-$C$21)/$C$20)-1)),0))</f>
        <v>4.2116380427440223</v>
      </c>
      <c r="G103" s="77">
        <f>IF(A103&lt;=$C$21,($C$5-$C$8)*(F103/$C$12)^(1/$C$11)+$C$8, ($C$46-$C$8)*(F103/$C$47)^(1/$C$11)+$C$8)</f>
        <v>0.15487805582344472</v>
      </c>
      <c r="H103" s="78">
        <f t="shared" si="1"/>
        <v>39000</v>
      </c>
      <c r="I103" s="78">
        <f t="shared" si="2"/>
        <v>49000</v>
      </c>
      <c r="T103" s="79"/>
      <c r="U103" s="79"/>
      <c r="V103" s="79"/>
      <c r="W103" s="79"/>
      <c r="X103" s="79"/>
    </row>
    <row r="104" spans="1:25" x14ac:dyDescent="0.25">
      <c r="A104" s="112">
        <f t="shared" si="4"/>
        <v>45000</v>
      </c>
      <c r="B104" s="66"/>
      <c r="C104" s="80"/>
      <c r="D104" s="74"/>
      <c r="E104" s="75">
        <f t="shared" si="0"/>
        <v>22959.184978663834</v>
      </c>
      <c r="F104" s="76">
        <f>IF(A104&lt;=$C$21,IF($C$12*(1-$C$43*(EXP(A104/$C$19)-1))&gt;0,$C$12*(1-$C$43*(EXP(A104/$C$19)-1)),0),IF($C$47*(1-$C$45*(EXP((A104-$C$21)/$C$20)-1))&gt;0,$C$47*(1-$C$45*(EXP((A104-$C$21)/$C$20)-1)),0))</f>
        <v>2.9148206336021447</v>
      </c>
      <c r="G104" s="77">
        <f>IF(A104&lt;=$C$21,($C$5-$C$8)*(F104/$C$12)^(1/$C$11)+$C$8, ($C$46-$C$8)*(F104/$C$47)^(1/$C$11)+$C$8)</f>
        <v>0.15143037337265017</v>
      </c>
      <c r="H104" s="78">
        <f t="shared" si="1"/>
        <v>40000</v>
      </c>
      <c r="I104" s="78">
        <f t="shared" si="2"/>
        <v>50000</v>
      </c>
      <c r="T104" s="79"/>
      <c r="U104" s="79"/>
      <c r="V104" s="79"/>
      <c r="W104" s="79"/>
      <c r="X104" s="79"/>
    </row>
    <row r="105" spans="1:25" x14ac:dyDescent="0.25">
      <c r="A105" s="112">
        <f t="shared" si="4"/>
        <v>46000</v>
      </c>
      <c r="B105" s="66"/>
      <c r="C105" s="80"/>
      <c r="D105" s="74"/>
      <c r="E105" s="75">
        <f t="shared" si="0"/>
        <v>22613.940631810416</v>
      </c>
      <c r="F105" s="76">
        <f>IF(A105&lt;=$C$21,IF($C$12*(1-$C$43*(EXP(A105/$C$19)-1))&gt;0,$C$12*(1-$C$43*(EXP(A105/$C$19)-1)),0),IF($C$47*(1-$C$45*(EXP((A105-$C$21)/$C$20)-1))&gt;0,$C$47*(1-$C$45*(EXP((A105-$C$21)/$C$20)-1)),0))</f>
        <v>1.5982048670356686</v>
      </c>
      <c r="G105" s="77">
        <f>IF(A105&lt;=$C$21,($C$5-$C$8)*(F105/$C$12)^(1/$C$11)+$C$8, ($C$46-$C$8)*(F105/$C$47)^(1/$C$11)+$C$8)</f>
        <v>0.15019298258934613</v>
      </c>
      <c r="H105" s="78">
        <f t="shared" si="1"/>
        <v>41000</v>
      </c>
      <c r="I105" s="78">
        <f t="shared" si="2"/>
        <v>51000</v>
      </c>
      <c r="T105" s="79"/>
      <c r="U105" s="79"/>
      <c r="V105" s="79"/>
      <c r="W105" s="79"/>
      <c r="X105" s="79"/>
    </row>
    <row r="106" spans="1:25" x14ac:dyDescent="0.25">
      <c r="A106" s="112">
        <f t="shared" si="4"/>
        <v>47000</v>
      </c>
      <c r="B106" s="66"/>
      <c r="C106" s="80"/>
      <c r="D106" s="74"/>
      <c r="E106" s="75">
        <f t="shared" si="0"/>
        <v>22273.887830699801</v>
      </c>
      <c r="F106" s="76">
        <f>IF(A106&lt;=$C$21,IF($C$12*(1-$C$43*(EXP(A106/$C$19)-1))&gt;0,$C$12*(1-$C$43*(EXP(A106/$C$19)-1)),0),IF($C$47*(1-$C$45*(EXP((A106-$C$21)/$C$20)-1))&gt;0,$C$47*(1-$C$45*(EXP((A106-$C$21)/$C$20)-1)),0))</f>
        <v>0.26148848387229462</v>
      </c>
      <c r="G106" s="77">
        <f>IF(A106&lt;=$C$21,($C$5-$C$8)*(F106/$C$12)^(1/$C$11)+$C$8, ($C$46-$C$8)*(F106/$C$47)^(1/$C$11)+$C$8)</f>
        <v>0.15000046229428324</v>
      </c>
      <c r="H106" s="78">
        <f t="shared" si="1"/>
        <v>42000</v>
      </c>
      <c r="I106" s="78">
        <f t="shared" si="2"/>
        <v>52000</v>
      </c>
      <c r="T106" s="79"/>
      <c r="U106" s="79"/>
      <c r="V106" s="79"/>
      <c r="W106" s="79"/>
      <c r="X106" s="79"/>
    </row>
    <row r="107" spans="1:25" x14ac:dyDescent="0.25">
      <c r="A107" s="112">
        <f t="shared" si="4"/>
        <v>48000</v>
      </c>
      <c r="B107" s="66"/>
      <c r="C107" s="80"/>
      <c r="D107" s="74"/>
      <c r="E107" s="75">
        <f t="shared" si="0"/>
        <v>21938.948508457197</v>
      </c>
      <c r="F107" s="76">
        <f>IF(A107&lt;=$C$21,IF($C$12*(1-$C$43*(EXP(A107/$C$19)-1))&gt;0,$C$12*(1-$C$43*(EXP(A107/$C$19)-1)),0),IF($C$47*(1-$C$45*(EXP((A107-$C$21)/$C$20)-1))&gt;0,$C$47*(1-$C$45*(EXP((A107-$C$21)/$C$20)-1)),0))</f>
        <v>0</v>
      </c>
      <c r="G107" s="77">
        <f>IF(A107&lt;=$C$21,($C$5-$C$8)*(F107/$C$12)^(1/$C$11)+$C$8, ($C$46-$C$8)*(F107/$C$47)^(1/$C$11)+$C$8)</f>
        <v>0.15</v>
      </c>
      <c r="H107" s="78">
        <f t="shared" si="1"/>
        <v>43000</v>
      </c>
      <c r="I107" s="78">
        <f t="shared" si="2"/>
        <v>53000</v>
      </c>
      <c r="T107" s="79"/>
      <c r="U107" s="79"/>
      <c r="V107" s="79"/>
      <c r="W107" s="79"/>
      <c r="X107" s="79"/>
    </row>
    <row r="108" spans="1:25" x14ac:dyDescent="0.25">
      <c r="A108" s="112">
        <f t="shared" si="4"/>
        <v>49000</v>
      </c>
      <c r="B108" s="66"/>
      <c r="C108" s="80"/>
      <c r="D108" s="74"/>
      <c r="E108" s="75">
        <f t="shared" si="0"/>
        <v>21609.045772123482</v>
      </c>
      <c r="F108" s="76">
        <f>IF(A108&lt;=$C$21,IF($C$12*(1-$C$43*(EXP(A108/$C$19)-1))&gt;0,$C$12*(1-$C$43*(EXP(A108/$C$19)-1)),0),IF($C$47*(1-$C$45*(EXP((A108-$C$21)/$C$20)-1))&gt;0,$C$47*(1-$C$45*(EXP((A108-$C$21)/$C$20)-1)),0))</f>
        <v>0</v>
      </c>
      <c r="G108" s="77">
        <f>IF(A108&lt;=$C$21,($C$5-$C$8)*(F108/$C$12)^(1/$C$11)+$C$8, ($C$46-$C$8)*(F108/$C$47)^(1/$C$11)+$C$8)</f>
        <v>0.15</v>
      </c>
      <c r="H108" s="78">
        <f t="shared" si="1"/>
        <v>44000</v>
      </c>
      <c r="I108" s="78">
        <f t="shared" si="2"/>
        <v>54000</v>
      </c>
      <c r="T108" s="79"/>
      <c r="U108" s="79"/>
      <c r="V108" s="79"/>
      <c r="W108" s="79"/>
      <c r="X108" s="79"/>
    </row>
    <row r="109" spans="1:25" x14ac:dyDescent="0.25">
      <c r="A109" s="112">
        <f t="shared" si="4"/>
        <v>50000</v>
      </c>
      <c r="B109" s="66"/>
      <c r="C109" s="80"/>
      <c r="D109" s="74"/>
      <c r="E109" s="75">
        <f t="shared" si="0"/>
        <v>21284.103885002689</v>
      </c>
      <c r="F109" s="76">
        <f>IF(A109&lt;=$C$21,IF($C$12*(1-$C$43*(EXP(A109/$C$19)-1))&gt;0,$C$12*(1-$C$43*(EXP(A109/$C$19)-1)),0),IF($C$47*(1-$C$45*(EXP((A109-$C$21)/$C$20)-1))&gt;0,$C$47*(1-$C$45*(EXP((A109-$C$21)/$C$20)-1)),0))</f>
        <v>0</v>
      </c>
      <c r="G109" s="77">
        <f>IF(A109&lt;=$C$21,($C$5-$C$8)*(F109/$C$12)^(1/$C$11)+$C$8, ($C$46-$C$8)*(F109/$C$47)^(1/$C$11)+$C$8)</f>
        <v>0.15</v>
      </c>
      <c r="H109" s="78">
        <f t="shared" si="1"/>
        <v>45000</v>
      </c>
      <c r="I109" s="78">
        <f t="shared" si="2"/>
        <v>55000</v>
      </c>
      <c r="T109" s="79"/>
      <c r="U109" s="79"/>
      <c r="V109" s="79"/>
      <c r="W109" s="79"/>
      <c r="X109" s="79"/>
    </row>
    <row r="110" spans="1:25" x14ac:dyDescent="0.25">
      <c r="A110" s="112">
        <f t="shared" si="4"/>
        <v>51000</v>
      </c>
      <c r="B110" s="66"/>
      <c r="C110" s="80"/>
      <c r="D110" s="74"/>
      <c r="E110" s="75">
        <f t="shared" si="0"/>
        <v>20964.048249274907</v>
      </c>
      <c r="F110" s="76">
        <f>IF(A110&lt;=$C$21,IF($C$12*(1-$C$43*(EXP(A110/$C$19)-1))&gt;0,$C$12*(1-$C$43*(EXP(A110/$C$19)-1)),0),IF($C$47*(1-$C$45*(EXP((A110-$C$21)/$C$20)-1))&gt;0,$C$47*(1-$C$45*(EXP((A110-$C$21)/$C$20)-1)),0))</f>
        <v>0</v>
      </c>
      <c r="G110" s="77">
        <f>IF(A110&lt;=$C$21,($C$5-$C$8)*(F110/$C$12)^(1/$C$11)+$C$8, ($C$46-$C$8)*(F110/$C$47)^(1/$C$11)+$C$8)</f>
        <v>0.15</v>
      </c>
      <c r="H110" s="78">
        <f t="shared" si="1"/>
        <v>46000</v>
      </c>
      <c r="I110" s="78">
        <f t="shared" si="2"/>
        <v>56000</v>
      </c>
      <c r="T110" s="79"/>
      <c r="U110" s="79"/>
      <c r="V110" s="79"/>
      <c r="W110" s="79"/>
      <c r="X110" s="79"/>
    </row>
    <row r="111" spans="1:25" x14ac:dyDescent="0.25">
      <c r="A111" s="112">
        <f t="shared" si="4"/>
        <v>52000</v>
      </c>
      <c r="B111" s="66"/>
      <c r="C111" s="80"/>
      <c r="D111" s="74"/>
      <c r="E111" s="75">
        <f t="shared" si="0"/>
        <v>20648.805388870645</v>
      </c>
      <c r="F111" s="76">
        <f>IF(A111&lt;=$C$21,IF($C$12*(1-$C$43*(EXP(A111/$C$19)-1))&gt;0,$C$12*(1-$C$43*(EXP(A111/$C$19)-1)),0),IF($C$47*(1-$C$45*(EXP((A111-$C$21)/$C$20)-1))&gt;0,$C$47*(1-$C$45*(EXP((A111-$C$21)/$C$20)-1)),0))</f>
        <v>0</v>
      </c>
      <c r="G111" s="77">
        <f>IF(A111&lt;=$C$21,($C$5-$C$8)*(F111/$C$12)^(1/$C$11)+$C$8, ($C$46-$C$8)*(F111/$C$47)^(1/$C$11)+$C$8)</f>
        <v>0.15</v>
      </c>
      <c r="H111" s="78">
        <f t="shared" si="1"/>
        <v>47000</v>
      </c>
      <c r="I111" s="78">
        <f t="shared" si="2"/>
        <v>57000</v>
      </c>
      <c r="T111" s="79"/>
      <c r="U111" s="79"/>
      <c r="V111" s="79"/>
      <c r="W111" s="79"/>
      <c r="X111" s="79"/>
    </row>
    <row r="112" spans="1:25" x14ac:dyDescent="0.25">
      <c r="A112" s="112">
        <f t="shared" si="4"/>
        <v>53000</v>
      </c>
      <c r="B112" s="66"/>
      <c r="C112" s="80"/>
      <c r="D112" s="74"/>
      <c r="E112" s="75">
        <f t="shared" si="0"/>
        <v>20338.302932602754</v>
      </c>
      <c r="F112" s="76">
        <f>IF(A112&lt;=$C$21,IF($C$12*(1-$C$43*(EXP(A112/$C$19)-1))&gt;0,$C$12*(1-$C$43*(EXP(A112/$C$19)-1)),0),IF($C$47*(1-$C$45*(EXP((A112-$C$21)/$C$20)-1))&gt;0,$C$47*(1-$C$45*(EXP((A112-$C$21)/$C$20)-1)),0))</f>
        <v>0</v>
      </c>
      <c r="G112" s="77">
        <f>IF(A112&lt;=$C$21,($C$5-$C$8)*(F112/$C$12)^(1/$C$11)+$C$8, ($C$46-$C$8)*(F112/$C$47)^(1/$C$11)+$C$8)</f>
        <v>0.15</v>
      </c>
      <c r="H112" s="78">
        <f t="shared" si="1"/>
        <v>48000</v>
      </c>
      <c r="I112" s="78">
        <f t="shared" si="2"/>
        <v>58000</v>
      </c>
      <c r="T112" s="79"/>
      <c r="U112" s="79"/>
      <c r="V112" s="79"/>
      <c r="W112" s="79"/>
      <c r="X112" s="79"/>
    </row>
    <row r="113" spans="1:24" x14ac:dyDescent="0.25">
      <c r="A113" s="112">
        <f t="shared" si="4"/>
        <v>54000</v>
      </c>
      <c r="B113" s="66"/>
      <c r="C113" s="80"/>
      <c r="D113" s="74"/>
      <c r="E113" s="75">
        <f t="shared" si="0"/>
        <v>20032.469597551939</v>
      </c>
      <c r="F113" s="76">
        <f>IF(A113&lt;=$C$21,IF($C$12*(1-$C$43*(EXP(A113/$C$19)-1))&gt;0,$C$12*(1-$C$43*(EXP(A113/$C$19)-1)),0),IF($C$47*(1-$C$45*(EXP((A113-$C$21)/$C$20)-1))&gt;0,$C$47*(1-$C$45*(EXP((A113-$C$21)/$C$20)-1)),0))</f>
        <v>0</v>
      </c>
      <c r="G113" s="77">
        <f>IF(A113&lt;=$C$21,($C$5-$C$8)*(F113/$C$12)^(1/$C$11)+$C$8, ($C$46-$C$8)*(F113/$C$47)^(1/$C$11)+$C$8)</f>
        <v>0.15</v>
      </c>
      <c r="H113" s="78">
        <f t="shared" si="1"/>
        <v>49000</v>
      </c>
      <c r="I113" s="78">
        <f t="shared" si="2"/>
        <v>59000</v>
      </c>
      <c r="T113" s="79"/>
      <c r="U113" s="79"/>
      <c r="V113" s="79"/>
      <c r="W113" s="79"/>
      <c r="X113" s="79"/>
    </row>
    <row r="114" spans="1:24" x14ac:dyDescent="0.25">
      <c r="A114" s="112">
        <f t="shared" si="4"/>
        <v>55000</v>
      </c>
      <c r="B114" s="66"/>
      <c r="C114" s="80"/>
      <c r="D114" s="74"/>
      <c r="E114" s="75">
        <f t="shared" ref="E114:E177" si="5">IF(A114&lt;=$C$21,$C$17*EXP(-A114/$C$19),$C$18*EXP(-(A114-$C$21)/$C$20))</f>
        <v>19731.235172702145</v>
      </c>
      <c r="F114" s="76">
        <f>IF(A114&lt;=$C$21,IF($C$12*(1-$C$43*(EXP(A114/$C$19)-1))&gt;0,$C$12*(1-$C$43*(EXP(A114/$C$19)-1)),0),IF($C$47*(1-$C$45*(EXP((A114-$C$21)/$C$20)-1))&gt;0,$C$47*(1-$C$45*(EXP((A114-$C$21)/$C$20)-1)),0))</f>
        <v>0</v>
      </c>
      <c r="G114" s="77">
        <f>IF(A114&lt;=$C$21,($C$5-$C$8)*(F114/$C$12)^(1/$C$11)+$C$8, ($C$46-$C$8)*(F114/$C$47)^(1/$C$11)+$C$8)</f>
        <v>0.15</v>
      </c>
      <c r="H114" s="78">
        <f t="shared" ref="H114:H177" si="6">A114-$C$6/2</f>
        <v>50000</v>
      </c>
      <c r="I114" s="78">
        <f t="shared" ref="I114:I177" si="7">A114+$C$6/2</f>
        <v>60000</v>
      </c>
      <c r="T114" s="79"/>
      <c r="U114" s="79"/>
      <c r="V114" s="79"/>
      <c r="W114" s="79"/>
      <c r="X114" s="79"/>
    </row>
    <row r="115" spans="1:24" x14ac:dyDescent="0.25">
      <c r="A115" s="112">
        <f t="shared" si="4"/>
        <v>56000</v>
      </c>
      <c r="B115" s="66"/>
      <c r="C115" s="80"/>
      <c r="D115" s="74"/>
      <c r="E115" s="75">
        <f t="shared" si="5"/>
        <v>19434.530502822039</v>
      </c>
      <c r="F115" s="76">
        <f>IF(A115&lt;=$C$21,IF($C$12*(1-$C$43*(EXP(A115/$C$19)-1))&gt;0,$C$12*(1-$C$43*(EXP(A115/$C$19)-1)),0),IF($C$47*(1-$C$45*(EXP((A115-$C$21)/$C$20)-1))&gt;0,$C$47*(1-$C$45*(EXP((A115-$C$21)/$C$20)-1)),0))</f>
        <v>0</v>
      </c>
      <c r="G115" s="77">
        <f>IF(A115&lt;=$C$21,($C$5-$C$8)*(F115/$C$12)^(1/$C$11)+$C$8, ($C$46-$C$8)*(F115/$C$47)^(1/$C$11)+$C$8)</f>
        <v>0.15</v>
      </c>
      <c r="H115" s="78">
        <f t="shared" si="6"/>
        <v>51000</v>
      </c>
      <c r="I115" s="78">
        <f t="shared" si="7"/>
        <v>61000</v>
      </c>
      <c r="T115" s="79"/>
      <c r="U115" s="79"/>
      <c r="V115" s="79"/>
      <c r="W115" s="79"/>
      <c r="X115" s="79"/>
    </row>
    <row r="116" spans="1:24" x14ac:dyDescent="0.25">
      <c r="A116" s="112">
        <f t="shared" si="4"/>
        <v>57000</v>
      </c>
      <c r="B116" s="66"/>
      <c r="C116" s="80"/>
      <c r="D116" s="74"/>
      <c r="E116" s="75">
        <f t="shared" si="5"/>
        <v>19142.287472588825</v>
      </c>
      <c r="F116" s="76">
        <f>IF(A116&lt;=$C$21,IF($C$12*(1-$C$43*(EXP(A116/$C$19)-1))&gt;0,$C$12*(1-$C$43*(EXP(A116/$C$19)-1)),0),IF($C$47*(1-$C$45*(EXP((A116-$C$21)/$C$20)-1))&gt;0,$C$47*(1-$C$45*(EXP((A116-$C$21)/$C$20)-1)),0))</f>
        <v>0</v>
      </c>
      <c r="G116" s="77">
        <f>IF(A116&lt;=$C$21,($C$5-$C$8)*(F116/$C$12)^(1/$C$11)+$C$8, ($C$46-$C$8)*(F116/$C$47)^(1/$C$11)+$C$8)</f>
        <v>0.15</v>
      </c>
      <c r="H116" s="78">
        <f t="shared" si="6"/>
        <v>52000</v>
      </c>
      <c r="I116" s="78">
        <f t="shared" si="7"/>
        <v>62000</v>
      </c>
      <c r="T116" s="79"/>
      <c r="U116" s="79"/>
      <c r="V116" s="79"/>
      <c r="W116" s="79"/>
      <c r="X116" s="79"/>
    </row>
    <row r="117" spans="1:24" x14ac:dyDescent="0.25">
      <c r="A117" s="112">
        <f t="shared" si="4"/>
        <v>58000</v>
      </c>
      <c r="B117" s="66"/>
      <c r="C117" s="80"/>
      <c r="D117" s="74"/>
      <c r="E117" s="75">
        <f t="shared" si="5"/>
        <v>18854.438990950825</v>
      </c>
      <c r="F117" s="76">
        <f>IF(A117&lt;=$C$21,IF($C$12*(1-$C$43*(EXP(A117/$C$19)-1))&gt;0,$C$12*(1-$C$43*(EXP(A117/$C$19)-1)),0),IF($C$47*(1-$C$45*(EXP((A117-$C$21)/$C$20)-1))&gt;0,$C$47*(1-$C$45*(EXP((A117-$C$21)/$C$20)-1)),0))</f>
        <v>0</v>
      </c>
      <c r="G117" s="77">
        <f>IF(A117&lt;=$C$21,($C$5-$C$8)*(F117/$C$12)^(1/$C$11)+$C$8, ($C$46-$C$8)*(F117/$C$47)^(1/$C$11)+$C$8)</f>
        <v>0.15</v>
      </c>
      <c r="H117" s="78">
        <f t="shared" si="6"/>
        <v>53000</v>
      </c>
      <c r="I117" s="78">
        <f t="shared" si="7"/>
        <v>63000</v>
      </c>
      <c r="T117" s="79"/>
      <c r="U117" s="79"/>
      <c r="V117" s="79"/>
      <c r="W117" s="79"/>
      <c r="X117" s="79"/>
    </row>
    <row r="118" spans="1:24" x14ac:dyDescent="0.25">
      <c r="A118" s="112">
        <f t="shared" si="4"/>
        <v>59000</v>
      </c>
      <c r="B118" s="66"/>
      <c r="C118" s="80"/>
      <c r="D118" s="74"/>
      <c r="E118" s="75">
        <f t="shared" si="5"/>
        <v>18570.918975725213</v>
      </c>
      <c r="F118" s="76">
        <f>IF(A118&lt;=$C$21,IF($C$12*(1-$C$43*(EXP(A118/$C$19)-1))&gt;0,$C$12*(1-$C$43*(EXP(A118/$C$19)-1)),0),IF($C$47*(1-$C$45*(EXP((A118-$C$21)/$C$20)-1))&gt;0,$C$47*(1-$C$45*(EXP((A118-$C$21)/$C$20)-1)),0))</f>
        <v>0</v>
      </c>
      <c r="G118" s="77">
        <f>IF(A118&lt;=$C$21,($C$5-$C$8)*(F118/$C$12)^(1/$C$11)+$C$8, ($C$46-$C$8)*(F118/$C$47)^(1/$C$11)+$C$8)</f>
        <v>0.15</v>
      </c>
      <c r="H118" s="78">
        <f t="shared" si="6"/>
        <v>54000</v>
      </c>
      <c r="I118" s="78">
        <f t="shared" si="7"/>
        <v>64000</v>
      </c>
      <c r="T118" s="79"/>
      <c r="U118" s="79"/>
      <c r="V118" s="79"/>
      <c r="W118" s="79"/>
      <c r="X118" s="79"/>
    </row>
    <row r="119" spans="1:24" x14ac:dyDescent="0.25">
      <c r="A119" s="112">
        <f t="shared" si="4"/>
        <v>60000</v>
      </c>
      <c r="B119" s="66"/>
      <c r="C119" s="80"/>
      <c r="D119" s="74"/>
      <c r="E119" s="75">
        <f t="shared" si="5"/>
        <v>18291.662338427315</v>
      </c>
      <c r="F119" s="76">
        <f>IF(A119&lt;=$C$21,IF($C$12*(1-$C$43*(EXP(A119/$C$19)-1))&gt;0,$C$12*(1-$C$43*(EXP(A119/$C$19)-1)),0),IF($C$47*(1-$C$45*(EXP((A119-$C$21)/$C$20)-1))&gt;0,$C$47*(1-$C$45*(EXP((A119-$C$21)/$C$20)-1)),0))</f>
        <v>0</v>
      </c>
      <c r="G119" s="77">
        <f>IF(A119&lt;=$C$21,($C$5-$C$8)*(F119/$C$12)^(1/$C$11)+$C$8, ($C$46-$C$8)*(F119/$C$47)^(1/$C$11)+$C$8)</f>
        <v>0.15</v>
      </c>
      <c r="H119" s="78">
        <f t="shared" si="6"/>
        <v>55000</v>
      </c>
      <c r="I119" s="78">
        <f t="shared" si="7"/>
        <v>65000</v>
      </c>
      <c r="T119" s="79"/>
      <c r="U119" s="79"/>
      <c r="V119" s="79"/>
      <c r="W119" s="79"/>
      <c r="X119" s="79"/>
    </row>
    <row r="120" spans="1:24" x14ac:dyDescent="0.25">
      <c r="A120" s="112">
        <f t="shared" si="4"/>
        <v>61000</v>
      </c>
      <c r="B120" s="66"/>
      <c r="C120" s="80"/>
      <c r="D120" s="74"/>
      <c r="E120" s="75">
        <f t="shared" si="5"/>
        <v>18016.604969328098</v>
      </c>
      <c r="F120" s="76">
        <f>IF(A120&lt;=$C$21,IF($C$12*(1-$C$43*(EXP(A120/$C$19)-1))&gt;0,$C$12*(1-$C$43*(EXP(A120/$C$19)-1)),0),IF($C$47*(1-$C$45*(EXP((A120-$C$21)/$C$20)-1))&gt;0,$C$47*(1-$C$45*(EXP((A120-$C$21)/$C$20)-1)),0))</f>
        <v>0</v>
      </c>
      <c r="G120" s="77">
        <f>IF(A120&lt;=$C$21,($C$5-$C$8)*(F120/$C$12)^(1/$C$11)+$C$8, ($C$46-$C$8)*(F120/$C$47)^(1/$C$11)+$C$8)</f>
        <v>0.15</v>
      </c>
      <c r="H120" s="78">
        <f t="shared" si="6"/>
        <v>56000</v>
      </c>
      <c r="I120" s="78">
        <f t="shared" si="7"/>
        <v>66000</v>
      </c>
      <c r="T120" s="79"/>
      <c r="U120" s="79"/>
      <c r="V120" s="79"/>
      <c r="W120" s="79"/>
      <c r="X120" s="79"/>
    </row>
    <row r="121" spans="1:24" x14ac:dyDescent="0.25">
      <c r="A121" s="112">
        <f t="shared" si="4"/>
        <v>62000</v>
      </c>
      <c r="B121" s="66"/>
      <c r="C121" s="80"/>
      <c r="D121" s="74"/>
      <c r="E121" s="75">
        <f t="shared" si="5"/>
        <v>17745.683722736278</v>
      </c>
      <c r="F121" s="76">
        <f>IF(A121&lt;=$C$21,IF($C$12*(1-$C$43*(EXP(A121/$C$19)-1))&gt;0,$C$12*(1-$C$43*(EXP(A121/$C$19)-1)),0),IF($C$47*(1-$C$45*(EXP((A121-$C$21)/$C$20)-1))&gt;0,$C$47*(1-$C$45*(EXP((A121-$C$21)/$C$20)-1)),0))</f>
        <v>0</v>
      </c>
      <c r="G121" s="77">
        <f>IF(A121&lt;=$C$21,($C$5-$C$8)*(F121/$C$12)^(1/$C$11)+$C$8, ($C$46-$C$8)*(F121/$C$47)^(1/$C$11)+$C$8)</f>
        <v>0.15</v>
      </c>
      <c r="H121" s="78">
        <f t="shared" si="6"/>
        <v>57000</v>
      </c>
      <c r="I121" s="78">
        <f t="shared" si="7"/>
        <v>67000</v>
      </c>
      <c r="T121" s="79"/>
      <c r="U121" s="79"/>
      <c r="V121" s="79"/>
      <c r="W121" s="79"/>
      <c r="X121" s="79"/>
    </row>
    <row r="122" spans="1:24" x14ac:dyDescent="0.25">
      <c r="A122" s="112">
        <f t="shared" si="4"/>
        <v>63000</v>
      </c>
      <c r="B122" s="66"/>
      <c r="C122" s="80"/>
      <c r="D122" s="74"/>
      <c r="E122" s="75">
        <f t="shared" si="5"/>
        <v>17478.836402501831</v>
      </c>
      <c r="F122" s="76">
        <f>IF(A122&lt;=$C$21,IF($C$12*(1-$C$43*(EXP(A122/$C$19)-1))&gt;0,$C$12*(1-$C$43*(EXP(A122/$C$19)-1)),0),IF($C$47*(1-$C$45*(EXP((A122-$C$21)/$C$20)-1))&gt;0,$C$47*(1-$C$45*(EXP((A122-$C$21)/$C$20)-1)),0))</f>
        <v>0</v>
      </c>
      <c r="G122" s="77">
        <f>IF(A122&lt;=$C$21,($C$5-$C$8)*(F122/$C$12)^(1/$C$11)+$C$8, ($C$46-$C$8)*(F122/$C$47)^(1/$C$11)+$C$8)</f>
        <v>0.15</v>
      </c>
      <c r="H122" s="78">
        <f t="shared" si="6"/>
        <v>58000</v>
      </c>
      <c r="I122" s="78">
        <f t="shared" si="7"/>
        <v>68000</v>
      </c>
      <c r="T122" s="79"/>
      <c r="U122" s="79"/>
      <c r="V122" s="79"/>
      <c r="W122" s="79"/>
      <c r="X122" s="79"/>
    </row>
    <row r="123" spans="1:24" x14ac:dyDescent="0.25">
      <c r="A123" s="112">
        <f t="shared" si="4"/>
        <v>64000</v>
      </c>
      <c r="B123" s="66"/>
      <c r="C123" s="80"/>
      <c r="D123" s="74"/>
      <c r="E123" s="75">
        <f t="shared" si="5"/>
        <v>17216.001747737413</v>
      </c>
      <c r="F123" s="76">
        <f>IF(A123&lt;=$C$21,IF($C$12*(1-$C$43*(EXP(A123/$C$19)-1))&gt;0,$C$12*(1-$C$43*(EXP(A123/$C$19)-1)),0),IF($C$47*(1-$C$45*(EXP((A123-$C$21)/$C$20)-1))&gt;0,$C$47*(1-$C$45*(EXP((A123-$C$21)/$C$20)-1)),0))</f>
        <v>0</v>
      </c>
      <c r="G123" s="77">
        <f>IF(A123&lt;=$C$21,($C$5-$C$8)*(F123/$C$12)^(1/$C$11)+$C$8, ($C$46-$C$8)*(F123/$C$47)^(1/$C$11)+$C$8)</f>
        <v>0.15</v>
      </c>
      <c r="H123" s="78">
        <f t="shared" si="6"/>
        <v>59000</v>
      </c>
      <c r="I123" s="78">
        <f t="shared" si="7"/>
        <v>69000</v>
      </c>
      <c r="T123" s="79"/>
      <c r="U123" s="79"/>
      <c r="V123" s="79"/>
      <c r="W123" s="79"/>
      <c r="X123" s="79"/>
    </row>
    <row r="124" spans="1:24" x14ac:dyDescent="0.25">
      <c r="A124" s="112">
        <f t="shared" si="4"/>
        <v>65000</v>
      </c>
      <c r="B124" s="66"/>
      <c r="C124" s="80"/>
      <c r="D124" s="74"/>
      <c r="E124" s="75">
        <f t="shared" si="5"/>
        <v>16957.119418754548</v>
      </c>
      <c r="F124" s="76">
        <f>IF(A124&lt;=$C$21,IF($C$12*(1-$C$43*(EXP(A124/$C$19)-1))&gt;0,$C$12*(1-$C$43*(EXP(A124/$C$19)-1)),0),IF($C$47*(1-$C$45*(EXP((A124-$C$21)/$C$20)-1))&gt;0,$C$47*(1-$C$45*(EXP((A124-$C$21)/$C$20)-1)),0))</f>
        <v>0</v>
      </c>
      <c r="G124" s="77">
        <f>IF(A124&lt;=$C$21,($C$5-$C$8)*(F124/$C$12)^(1/$C$11)+$C$8, ($C$46-$C$8)*(F124/$C$47)^(1/$C$11)+$C$8)</f>
        <v>0.15</v>
      </c>
      <c r="H124" s="78">
        <f t="shared" si="6"/>
        <v>60000</v>
      </c>
      <c r="I124" s="78">
        <f t="shared" si="7"/>
        <v>70000</v>
      </c>
      <c r="T124" s="79"/>
      <c r="U124" s="79"/>
      <c r="V124" s="79"/>
      <c r="W124" s="79"/>
      <c r="X124" s="79"/>
    </row>
    <row r="125" spans="1:24" x14ac:dyDescent="0.25">
      <c r="A125" s="112">
        <f t="shared" si="4"/>
        <v>66000</v>
      </c>
      <c r="B125" s="66"/>
      <c r="C125" s="80"/>
      <c r="D125" s="74"/>
      <c r="E125" s="75">
        <f t="shared" si="5"/>
        <v>16702.129983211264</v>
      </c>
      <c r="F125" s="76">
        <f>IF(A125&lt;=$C$21,IF($C$12*(1-$C$43*(EXP(A125/$C$19)-1))&gt;0,$C$12*(1-$C$43*(EXP(A125/$C$19)-1)),0),IF($C$47*(1-$C$45*(EXP((A125-$C$21)/$C$20)-1))&gt;0,$C$47*(1-$C$45*(EXP((A125-$C$21)/$C$20)-1)),0))</f>
        <v>0</v>
      </c>
      <c r="G125" s="77">
        <f>IF(A125&lt;=$C$21,($C$5-$C$8)*(F125/$C$12)^(1/$C$11)+$C$8, ($C$46-$C$8)*(F125/$C$47)^(1/$C$11)+$C$8)</f>
        <v>0.15</v>
      </c>
      <c r="H125" s="78">
        <f t="shared" si="6"/>
        <v>61000</v>
      </c>
      <c r="I125" s="78">
        <f t="shared" si="7"/>
        <v>71000</v>
      </c>
      <c r="T125" s="79"/>
      <c r="U125" s="79"/>
      <c r="V125" s="79"/>
      <c r="W125" s="79"/>
      <c r="X125" s="79"/>
    </row>
    <row r="126" spans="1:24" x14ac:dyDescent="0.25">
      <c r="A126" s="112">
        <f t="shared" ref="A126:A185" si="8">A125+$C$4</f>
        <v>67000</v>
      </c>
      <c r="B126" s="66"/>
      <c r="C126" s="80"/>
      <c r="D126" s="74"/>
      <c r="E126" s="75">
        <f t="shared" si="5"/>
        <v>16450.974902468053</v>
      </c>
      <c r="F126" s="76">
        <f>IF(A126&lt;=$C$21,IF($C$12*(1-$C$43*(EXP(A126/$C$19)-1))&gt;0,$C$12*(1-$C$43*(EXP(A126/$C$19)-1)),0),IF($C$47*(1-$C$45*(EXP((A126-$C$21)/$C$20)-1))&gt;0,$C$47*(1-$C$45*(EXP((A126-$C$21)/$C$20)-1)),0))</f>
        <v>0</v>
      </c>
      <c r="G126" s="77">
        <f>IF(A126&lt;=$C$21,($C$5-$C$8)*(F126/$C$12)^(1/$C$11)+$C$8, ($C$46-$C$8)*(F126/$C$47)^(1/$C$11)+$C$8)</f>
        <v>0.15</v>
      </c>
      <c r="H126" s="78">
        <f t="shared" si="6"/>
        <v>62000</v>
      </c>
      <c r="I126" s="78">
        <f t="shared" si="7"/>
        <v>72000</v>
      </c>
      <c r="T126" s="79"/>
      <c r="U126" s="79"/>
      <c r="V126" s="79"/>
      <c r="W126" s="79"/>
      <c r="X126" s="79"/>
    </row>
    <row r="127" spans="1:24" x14ac:dyDescent="0.25">
      <c r="A127" s="112">
        <f t="shared" si="8"/>
        <v>68000</v>
      </c>
      <c r="B127" s="66"/>
      <c r="C127" s="80"/>
      <c r="D127" s="74"/>
      <c r="E127" s="75">
        <f t="shared" si="5"/>
        <v>16203.596518148981</v>
      </c>
      <c r="F127" s="76">
        <f>IF(A127&lt;=$C$21,IF($C$12*(1-$C$43*(EXP(A127/$C$19)-1))&gt;0,$C$12*(1-$C$43*(EXP(A127/$C$19)-1)),0),IF($C$47*(1-$C$45*(EXP((A127-$C$21)/$C$20)-1))&gt;0,$C$47*(1-$C$45*(EXP((A127-$C$21)/$C$20)-1)),0))</f>
        <v>0</v>
      </c>
      <c r="G127" s="77">
        <f>IF(A127&lt;=$C$21,($C$5-$C$8)*(F127/$C$12)^(1/$C$11)+$C$8, ($C$46-$C$8)*(F127/$C$47)^(1/$C$11)+$C$8)</f>
        <v>0.15</v>
      </c>
      <c r="H127" s="78">
        <f t="shared" si="6"/>
        <v>63000</v>
      </c>
      <c r="I127" s="78">
        <f t="shared" si="7"/>
        <v>73000</v>
      </c>
      <c r="T127" s="79"/>
      <c r="U127" s="79"/>
      <c r="V127" s="79"/>
      <c r="W127" s="79"/>
      <c r="X127" s="79"/>
    </row>
    <row r="128" spans="1:24" x14ac:dyDescent="0.25">
      <c r="A128" s="112">
        <f t="shared" si="8"/>
        <v>69000</v>
      </c>
      <c r="B128" s="66"/>
      <c r="C128" s="80"/>
      <c r="D128" s="74"/>
      <c r="E128" s="75">
        <f t="shared" si="5"/>
        <v>15959.938038904902</v>
      </c>
      <c r="F128" s="76">
        <f>IF(A128&lt;=$C$21,IF($C$12*(1-$C$43*(EXP(A128/$C$19)-1))&gt;0,$C$12*(1-$C$43*(EXP(A128/$C$19)-1)),0),IF($C$47*(1-$C$45*(EXP((A128-$C$21)/$C$20)-1))&gt;0,$C$47*(1-$C$45*(EXP((A128-$C$21)/$C$20)-1)),0))</f>
        <v>0</v>
      </c>
      <c r="G128" s="77">
        <f>IF(A128&lt;=$C$21,($C$5-$C$8)*(F128/$C$12)^(1/$C$11)+$C$8, ($C$46-$C$8)*(F128/$C$47)^(1/$C$11)+$C$8)</f>
        <v>0.15</v>
      </c>
      <c r="H128" s="78">
        <f t="shared" si="6"/>
        <v>64000</v>
      </c>
      <c r="I128" s="78">
        <f t="shared" si="7"/>
        <v>74000</v>
      </c>
      <c r="T128" s="79"/>
      <c r="U128" s="79"/>
      <c r="V128" s="79"/>
      <c r="W128" s="79"/>
      <c r="X128" s="79"/>
    </row>
    <row r="129" spans="1:24" x14ac:dyDescent="0.25">
      <c r="A129" s="112">
        <f t="shared" si="8"/>
        <v>70000</v>
      </c>
      <c r="B129" s="66"/>
      <c r="C129" s="80"/>
      <c r="D129" s="74"/>
      <c r="E129" s="75">
        <f t="shared" si="5"/>
        <v>15719.943527375714</v>
      </c>
      <c r="F129" s="76">
        <f>IF(A129&lt;=$C$21,IF($C$12*(1-$C$43*(EXP(A129/$C$19)-1))&gt;0,$C$12*(1-$C$43*(EXP(A129/$C$19)-1)),0),IF($C$47*(1-$C$45*(EXP((A129-$C$21)/$C$20)-1))&gt;0,$C$47*(1-$C$45*(EXP((A129-$C$21)/$C$20)-1)),0))</f>
        <v>0</v>
      </c>
      <c r="G129" s="77">
        <f>IF(A129&lt;=$C$21,($C$5-$C$8)*(F129/$C$12)^(1/$C$11)+$C$8, ($C$46-$C$8)*(F129/$C$47)^(1/$C$11)+$C$8)</f>
        <v>0.15</v>
      </c>
      <c r="H129" s="78">
        <f t="shared" si="6"/>
        <v>65000</v>
      </c>
      <c r="I129" s="78">
        <f t="shared" si="7"/>
        <v>75000</v>
      </c>
      <c r="T129" s="79"/>
      <c r="U129" s="79"/>
      <c r="V129" s="79"/>
      <c r="W129" s="79"/>
      <c r="X129" s="79"/>
    </row>
    <row r="130" spans="1:24" x14ac:dyDescent="0.25">
      <c r="A130" s="112">
        <f t="shared" si="8"/>
        <v>71000</v>
      </c>
      <c r="B130" s="66"/>
      <c r="C130" s="80"/>
      <c r="D130" s="74"/>
      <c r="E130" s="75">
        <f t="shared" si="5"/>
        <v>15483.557887348639</v>
      </c>
      <c r="F130" s="76">
        <f>IF(A130&lt;=$C$21,IF($C$12*(1-$C$43*(EXP(A130/$C$19)-1))&gt;0,$C$12*(1-$C$43*(EXP(A130/$C$19)-1)),0),IF($C$47*(1-$C$45*(EXP((A130-$C$21)/$C$20)-1))&gt;0,$C$47*(1-$C$45*(EXP((A130-$C$21)/$C$20)-1)),0))</f>
        <v>0</v>
      </c>
      <c r="G130" s="77">
        <f>IF(A130&lt;=$C$21,($C$5-$C$8)*(F130/$C$12)^(1/$C$11)+$C$8, ($C$46-$C$8)*(F130/$C$47)^(1/$C$11)+$C$8)</f>
        <v>0.15</v>
      </c>
      <c r="H130" s="78">
        <f t="shared" si="6"/>
        <v>66000</v>
      </c>
      <c r="I130" s="78">
        <f t="shared" si="7"/>
        <v>76000</v>
      </c>
      <c r="T130" s="79"/>
      <c r="U130" s="79"/>
      <c r="V130" s="79"/>
      <c r="W130" s="79"/>
      <c r="X130" s="79"/>
    </row>
    <row r="131" spans="1:24" x14ac:dyDescent="0.25">
      <c r="A131" s="112">
        <f t="shared" si="8"/>
        <v>72000</v>
      </c>
      <c r="B131" s="66"/>
      <c r="C131" s="80"/>
      <c r="D131" s="74"/>
      <c r="E131" s="75">
        <f t="shared" si="5"/>
        <v>15250.726851109655</v>
      </c>
      <c r="F131" s="76">
        <f>IF(A131&lt;=$C$21,IF($C$12*(1-$C$43*(EXP(A131/$C$19)-1))&gt;0,$C$12*(1-$C$43*(EXP(A131/$C$19)-1)),0),IF($C$47*(1-$C$45*(EXP((A131-$C$21)/$C$20)-1))&gt;0,$C$47*(1-$C$45*(EXP((A131-$C$21)/$C$20)-1)),0))</f>
        <v>0</v>
      </c>
      <c r="G131" s="77">
        <f>IF(A131&lt;=$C$21,($C$5-$C$8)*(F131/$C$12)^(1/$C$11)+$C$8, ($C$46-$C$8)*(F131/$C$47)^(1/$C$11)+$C$8)</f>
        <v>0.15</v>
      </c>
      <c r="H131" s="78">
        <f t="shared" si="6"/>
        <v>67000</v>
      </c>
      <c r="I131" s="78">
        <f t="shared" si="7"/>
        <v>77000</v>
      </c>
      <c r="J131" s="79"/>
      <c r="K131" s="79"/>
      <c r="L131" s="79"/>
      <c r="M131" s="79"/>
      <c r="N131" s="81"/>
      <c r="O131" s="81"/>
      <c r="P131" s="81"/>
      <c r="Q131" s="81"/>
      <c r="R131" s="79"/>
      <c r="S131" s="81"/>
      <c r="T131" s="79"/>
      <c r="U131" s="79"/>
      <c r="V131" s="79"/>
      <c r="W131" s="79"/>
      <c r="X131" s="79"/>
    </row>
    <row r="132" spans="1:24" x14ac:dyDescent="0.25">
      <c r="A132" s="112">
        <f t="shared" si="8"/>
        <v>73000</v>
      </c>
      <c r="B132" s="66"/>
      <c r="C132" s="80"/>
      <c r="D132" s="74"/>
      <c r="E132" s="75">
        <f t="shared" si="5"/>
        <v>15021.396966985099</v>
      </c>
      <c r="F132" s="76">
        <f>IF(A132&lt;=$C$21,IF($C$12*(1-$C$43*(EXP(A132/$C$19)-1))&gt;0,$C$12*(1-$C$43*(EXP(A132/$C$19)-1)),0),IF($C$47*(1-$C$45*(EXP((A132-$C$21)/$C$20)-1))&gt;0,$C$47*(1-$C$45*(EXP((A132-$C$21)/$C$20)-1)),0))</f>
        <v>0</v>
      </c>
      <c r="G132" s="77">
        <f>IF(A132&lt;=$C$21,($C$5-$C$8)*(F132/$C$12)^(1/$C$11)+$C$8, ($C$46-$C$8)*(F132/$C$47)^(1/$C$11)+$C$8)</f>
        <v>0.15</v>
      </c>
      <c r="H132" s="78">
        <f t="shared" si="6"/>
        <v>68000</v>
      </c>
      <c r="I132" s="78">
        <f t="shared" si="7"/>
        <v>78000</v>
      </c>
      <c r="J132" s="79"/>
      <c r="K132" s="79"/>
      <c r="L132" s="79"/>
      <c r="M132" s="79"/>
      <c r="N132" s="81"/>
      <c r="O132" s="81"/>
      <c r="P132" s="81"/>
      <c r="Q132" s="81"/>
      <c r="R132" s="79"/>
      <c r="S132" s="81"/>
      <c r="T132" s="79"/>
      <c r="U132" s="79"/>
      <c r="V132" s="79"/>
      <c r="W132" s="79"/>
      <c r="X132" s="79"/>
    </row>
    <row r="133" spans="1:24" x14ac:dyDescent="0.25">
      <c r="A133" s="112">
        <f t="shared" si="8"/>
        <v>74000</v>
      </c>
      <c r="B133" s="66"/>
      <c r="C133" s="80"/>
      <c r="D133" s="74"/>
      <c r="E133" s="75">
        <f t="shared" si="5"/>
        <v>14795.515587070606</v>
      </c>
      <c r="F133" s="76">
        <f>IF(A133&lt;=$C$21,IF($C$12*(1-$C$43*(EXP(A133/$C$19)-1))&gt;0,$C$12*(1-$C$43*(EXP(A133/$C$19)-1)),0),IF($C$47*(1-$C$45*(EXP((A133-$C$21)/$C$20)-1))&gt;0,$C$47*(1-$C$45*(EXP((A133-$C$21)/$C$20)-1)),0))</f>
        <v>0</v>
      </c>
      <c r="G133" s="77">
        <f>IF(A133&lt;=$C$21,($C$5-$C$8)*(F133/$C$12)^(1/$C$11)+$C$8, ($C$46-$C$8)*(F133/$C$47)^(1/$C$11)+$C$8)</f>
        <v>0.15</v>
      </c>
      <c r="H133" s="78">
        <f t="shared" si="6"/>
        <v>69000</v>
      </c>
      <c r="I133" s="78">
        <f t="shared" si="7"/>
        <v>79000</v>
      </c>
      <c r="J133" s="79"/>
      <c r="K133" s="79"/>
      <c r="L133" s="79"/>
      <c r="M133" s="79"/>
      <c r="N133" s="81"/>
      <c r="O133" s="81"/>
      <c r="P133" s="81"/>
      <c r="Q133" s="81"/>
      <c r="R133" s="79"/>
      <c r="S133" s="81"/>
      <c r="T133" s="79"/>
      <c r="U133" s="79"/>
      <c r="V133" s="79"/>
      <c r="W133" s="79"/>
      <c r="X133" s="79"/>
    </row>
    <row r="134" spans="1:24" x14ac:dyDescent="0.25">
      <c r="A134" s="112">
        <f t="shared" si="8"/>
        <v>75000</v>
      </c>
      <c r="B134" s="66"/>
      <c r="C134" s="80"/>
      <c r="D134" s="74"/>
      <c r="E134" s="75">
        <f t="shared" si="5"/>
        <v>14573.030855144594</v>
      </c>
      <c r="F134" s="76">
        <f>IF(A134&lt;=$C$21,IF($C$12*(1-$C$43*(EXP(A134/$C$19)-1))&gt;0,$C$12*(1-$C$43*(EXP(A134/$C$19)-1)),0),IF($C$47*(1-$C$45*(EXP((A134-$C$21)/$C$20)-1))&gt;0,$C$47*(1-$C$45*(EXP((A134-$C$21)/$C$20)-1)),0))</f>
        <v>0</v>
      </c>
      <c r="G134" s="77">
        <f>IF(A134&lt;=$C$21,($C$5-$C$8)*(F134/$C$12)^(1/$C$11)+$C$8, ($C$46-$C$8)*(F134/$C$47)^(1/$C$11)+$C$8)</f>
        <v>0.15</v>
      </c>
      <c r="H134" s="78">
        <f t="shared" si="6"/>
        <v>70000</v>
      </c>
      <c r="I134" s="78">
        <f t="shared" si="7"/>
        <v>80000</v>
      </c>
      <c r="J134" s="79"/>
      <c r="K134" s="79"/>
      <c r="L134" s="79"/>
      <c r="M134" s="79"/>
      <c r="N134" s="81"/>
      <c r="O134" s="81"/>
      <c r="P134" s="81"/>
      <c r="Q134" s="81"/>
      <c r="R134" s="79"/>
      <c r="S134" s="81"/>
      <c r="T134" s="79"/>
      <c r="U134" s="79"/>
      <c r="V134" s="79"/>
      <c r="W134" s="79"/>
      <c r="X134" s="79"/>
    </row>
    <row r="135" spans="1:24" x14ac:dyDescent="0.25">
      <c r="A135" s="112">
        <f t="shared" si="8"/>
        <v>76000</v>
      </c>
      <c r="B135" s="66"/>
      <c r="C135" s="80"/>
      <c r="D135" s="74"/>
      <c r="E135" s="75">
        <f t="shared" si="5"/>
        <v>14353.891694763477</v>
      </c>
      <c r="F135" s="76">
        <f>IF(A135&lt;=$C$21,IF($C$12*(1-$C$43*(EXP(A135/$C$19)-1))&gt;0,$C$12*(1-$C$43*(EXP(A135/$C$19)-1)),0),IF($C$47*(1-$C$45*(EXP((A135-$C$21)/$C$20)-1))&gt;0,$C$47*(1-$C$45*(EXP((A135-$C$21)/$C$20)-1)),0))</f>
        <v>0</v>
      </c>
      <c r="G135" s="77">
        <f>IF(A135&lt;=$C$21,($C$5-$C$8)*(F135/$C$12)^(1/$C$11)+$C$8, ($C$46-$C$8)*(F135/$C$47)^(1/$C$11)+$C$8)</f>
        <v>0.15</v>
      </c>
      <c r="H135" s="78">
        <f t="shared" si="6"/>
        <v>71000</v>
      </c>
      <c r="I135" s="78">
        <f t="shared" si="7"/>
        <v>81000</v>
      </c>
      <c r="J135" s="79"/>
      <c r="K135" s="79"/>
      <c r="L135" s="79"/>
      <c r="M135" s="79"/>
      <c r="N135" s="81"/>
      <c r="O135" s="81"/>
      <c r="P135" s="81"/>
      <c r="Q135" s="81"/>
      <c r="R135" s="79"/>
      <c r="S135" s="81"/>
      <c r="T135" s="79"/>
      <c r="U135" s="79"/>
      <c r="V135" s="79"/>
      <c r="W135" s="79"/>
      <c r="X135" s="79"/>
    </row>
    <row r="136" spans="1:24" x14ac:dyDescent="0.25">
      <c r="A136" s="112">
        <f t="shared" si="8"/>
        <v>77000</v>
      </c>
      <c r="B136" s="66"/>
      <c r="C136" s="80"/>
      <c r="D136" s="74"/>
      <c r="E136" s="75">
        <f t="shared" si="5"/>
        <v>14138.047797535914</v>
      </c>
      <c r="F136" s="76">
        <f>IF(A136&lt;=$C$21,IF($C$12*(1-$C$43*(EXP(A136/$C$19)-1))&gt;0,$C$12*(1-$C$43*(EXP(A136/$C$19)-1)),0),IF($C$47*(1-$C$45*(EXP((A136-$C$21)/$C$20)-1))&gt;0,$C$47*(1-$C$45*(EXP((A136-$C$21)/$C$20)-1)),0))</f>
        <v>0</v>
      </c>
      <c r="G136" s="77">
        <f>IF(A136&lt;=$C$21,($C$5-$C$8)*(F136/$C$12)^(1/$C$11)+$C$8, ($C$46-$C$8)*(F136/$C$47)^(1/$C$11)+$C$8)</f>
        <v>0.15</v>
      </c>
      <c r="H136" s="78">
        <f t="shared" si="6"/>
        <v>72000</v>
      </c>
      <c r="I136" s="78">
        <f t="shared" si="7"/>
        <v>82000</v>
      </c>
      <c r="J136" s="79"/>
      <c r="K136" s="79"/>
      <c r="L136" s="79"/>
      <c r="M136" s="79"/>
      <c r="N136" s="81"/>
      <c r="O136" s="81"/>
      <c r="P136" s="81"/>
      <c r="Q136" s="81"/>
      <c r="R136" s="79"/>
      <c r="S136" s="81"/>
      <c r="T136" s="79"/>
      <c r="U136" s="79"/>
      <c r="V136" s="79"/>
      <c r="W136" s="79"/>
      <c r="X136" s="79"/>
    </row>
    <row r="137" spans="1:24" x14ac:dyDescent="0.25">
      <c r="A137" s="112">
        <f t="shared" si="8"/>
        <v>78000</v>
      </c>
      <c r="B137" s="66"/>
      <c r="C137" s="80"/>
      <c r="D137" s="74"/>
      <c r="E137" s="75">
        <f t="shared" si="5"/>
        <v>13925.449611573358</v>
      </c>
      <c r="F137" s="76">
        <f>IF(A137&lt;=$C$21,IF($C$12*(1-$C$43*(EXP(A137/$C$19)-1))&gt;0,$C$12*(1-$C$43*(EXP(A137/$C$19)-1)),0),IF($C$47*(1-$C$45*(EXP((A137-$C$21)/$C$20)-1))&gt;0,$C$47*(1-$C$45*(EXP((A137-$C$21)/$C$20)-1)),0))</f>
        <v>0</v>
      </c>
      <c r="G137" s="77">
        <f>IF(A137&lt;=$C$21,($C$5-$C$8)*(F137/$C$12)^(1/$C$11)+$C$8, ($C$46-$C$8)*(F137/$C$47)^(1/$C$11)+$C$8)</f>
        <v>0.15</v>
      </c>
      <c r="H137" s="78">
        <f t="shared" si="6"/>
        <v>73000</v>
      </c>
      <c r="I137" s="78">
        <f t="shared" si="7"/>
        <v>83000</v>
      </c>
      <c r="J137" s="79"/>
      <c r="K137" s="79"/>
      <c r="L137" s="79"/>
      <c r="M137" s="79"/>
      <c r="N137" s="81"/>
      <c r="O137" s="81"/>
      <c r="P137" s="81"/>
      <c r="Q137" s="81"/>
      <c r="R137" s="79"/>
      <c r="S137" s="81"/>
      <c r="T137" s="79"/>
      <c r="U137" s="79"/>
      <c r="V137" s="79"/>
      <c r="W137" s="79"/>
      <c r="X137" s="79"/>
    </row>
    <row r="138" spans="1:24" x14ac:dyDescent="0.25">
      <c r="A138" s="112">
        <f t="shared" si="8"/>
        <v>79000</v>
      </c>
      <c r="B138" s="66"/>
      <c r="C138" s="80"/>
      <c r="D138" s="74"/>
      <c r="E138" s="75">
        <f t="shared" si="5"/>
        <v>13716.048330114298</v>
      </c>
      <c r="F138" s="76">
        <f>IF(A138&lt;=$C$21,IF($C$12*(1-$C$43*(EXP(A138/$C$19)-1))&gt;0,$C$12*(1-$C$43*(EXP(A138/$C$19)-1)),0),IF($C$47*(1-$C$45*(EXP((A138-$C$21)/$C$20)-1))&gt;0,$C$47*(1-$C$45*(EXP((A138-$C$21)/$C$20)-1)),0))</f>
        <v>0</v>
      </c>
      <c r="G138" s="77">
        <f>IF(A138&lt;=$C$21,($C$5-$C$8)*(F138/$C$12)^(1/$C$11)+$C$8, ($C$46-$C$8)*(F138/$C$47)^(1/$C$11)+$C$8)</f>
        <v>0.15</v>
      </c>
      <c r="H138" s="78">
        <f t="shared" si="6"/>
        <v>74000</v>
      </c>
      <c r="I138" s="78">
        <f t="shared" si="7"/>
        <v>84000</v>
      </c>
      <c r="J138" s="79"/>
      <c r="K138" s="79"/>
      <c r="L138" s="79"/>
      <c r="M138" s="79"/>
      <c r="N138" s="81"/>
      <c r="O138" s="81"/>
      <c r="P138" s="81"/>
      <c r="Q138" s="81"/>
      <c r="R138" s="79"/>
      <c r="S138" s="81"/>
      <c r="T138" s="79"/>
      <c r="U138" s="79"/>
      <c r="V138" s="79"/>
      <c r="W138" s="79"/>
      <c r="X138" s="79"/>
    </row>
    <row r="139" spans="1:24" x14ac:dyDescent="0.25">
      <c r="A139" s="112">
        <f t="shared" si="8"/>
        <v>80000</v>
      </c>
      <c r="B139" s="66"/>
      <c r="C139" s="80"/>
      <c r="D139" s="74"/>
      <c r="E139" s="75">
        <f t="shared" si="5"/>
        <v>13509.795880319549</v>
      </c>
      <c r="F139" s="76">
        <f>IF(A139&lt;=$C$21,IF($C$12*(1-$C$43*(EXP(A139/$C$19)-1))&gt;0,$C$12*(1-$C$43*(EXP(A139/$C$19)-1)),0),IF($C$47*(1-$C$45*(EXP((A139-$C$21)/$C$20)-1))&gt;0,$C$47*(1-$C$45*(EXP((A139-$C$21)/$C$20)-1)),0))</f>
        <v>0</v>
      </c>
      <c r="G139" s="77">
        <f>IF(A139&lt;=$C$21,($C$5-$C$8)*(F139/$C$12)^(1/$C$11)+$C$8, ($C$46-$C$8)*(F139/$C$47)^(1/$C$11)+$C$8)</f>
        <v>0.15</v>
      </c>
      <c r="H139" s="78">
        <f t="shared" si="6"/>
        <v>75000</v>
      </c>
      <c r="I139" s="78">
        <f t="shared" si="7"/>
        <v>85000</v>
      </c>
      <c r="J139" s="79"/>
      <c r="K139" s="79"/>
      <c r="L139" s="79"/>
      <c r="M139" s="79"/>
      <c r="N139" s="81"/>
      <c r="O139" s="81"/>
      <c r="P139" s="81"/>
      <c r="Q139" s="81"/>
      <c r="R139" s="79"/>
      <c r="S139" s="81"/>
      <c r="T139" s="79"/>
      <c r="U139" s="79"/>
      <c r="V139" s="79"/>
      <c r="W139" s="79"/>
      <c r="X139" s="79"/>
    </row>
    <row r="140" spans="1:24" x14ac:dyDescent="0.25">
      <c r="A140" s="112">
        <f t="shared" si="8"/>
        <v>81000</v>
      </c>
      <c r="B140" s="66"/>
      <c r="C140" s="80"/>
      <c r="D140" s="74"/>
      <c r="E140" s="75">
        <f t="shared" si="5"/>
        <v>13306.644912236037</v>
      </c>
      <c r="F140" s="76">
        <f>IF(A140&lt;=$C$21,IF($C$12*(1-$C$43*(EXP(A140/$C$19)-1))&gt;0,$C$12*(1-$C$43*(EXP(A140/$C$19)-1)),0),IF($C$47*(1-$C$45*(EXP((A140-$C$21)/$C$20)-1))&gt;0,$C$47*(1-$C$45*(EXP((A140-$C$21)/$C$20)-1)),0))</f>
        <v>0</v>
      </c>
      <c r="G140" s="77">
        <f>IF(A140&lt;=$C$21,($C$5-$C$8)*(F140/$C$12)^(1/$C$11)+$C$8, ($C$46-$C$8)*(F140/$C$47)^(1/$C$11)+$C$8)</f>
        <v>0.15</v>
      </c>
      <c r="H140" s="78">
        <f t="shared" si="6"/>
        <v>76000</v>
      </c>
      <c r="I140" s="78">
        <f t="shared" si="7"/>
        <v>86000</v>
      </c>
      <c r="J140" s="79"/>
      <c r="K140" s="79"/>
      <c r="L140" s="79"/>
      <c r="M140" s="79"/>
      <c r="N140" s="81"/>
      <c r="O140" s="81"/>
      <c r="P140" s="81"/>
      <c r="Q140" s="81"/>
      <c r="R140" s="79"/>
      <c r="S140" s="81"/>
      <c r="T140" s="79"/>
      <c r="U140" s="79"/>
      <c r="V140" s="79"/>
      <c r="W140" s="79"/>
      <c r="X140" s="79"/>
    </row>
    <row r="141" spans="1:24" x14ac:dyDescent="0.25">
      <c r="A141" s="112">
        <f t="shared" si="8"/>
        <v>82000</v>
      </c>
      <c r="B141" s="66"/>
      <c r="C141" s="80"/>
      <c r="D141" s="74"/>
      <c r="E141" s="75">
        <f t="shared" si="5"/>
        <v>13106.548787926549</v>
      </c>
      <c r="F141" s="76">
        <f>IF(A141&lt;=$C$21,IF($C$12*(1-$C$43*(EXP(A141/$C$19)-1))&gt;0,$C$12*(1-$C$43*(EXP(A141/$C$19)-1)),0),IF($C$47*(1-$C$45*(EXP((A141-$C$21)/$C$20)-1))&gt;0,$C$47*(1-$C$45*(EXP((A141-$C$21)/$C$20)-1)),0))</f>
        <v>0</v>
      </c>
      <c r="G141" s="77">
        <f>IF(A141&lt;=$C$21,($C$5-$C$8)*(F141/$C$12)^(1/$C$11)+$C$8, ($C$46-$C$8)*(F141/$C$47)^(1/$C$11)+$C$8)</f>
        <v>0.15</v>
      </c>
      <c r="H141" s="78">
        <f t="shared" si="6"/>
        <v>77000</v>
      </c>
      <c r="I141" s="78">
        <f t="shared" si="7"/>
        <v>87000</v>
      </c>
      <c r="S141" s="79"/>
      <c r="T141" s="79"/>
      <c r="U141" s="79"/>
      <c r="V141" s="79"/>
      <c r="W141" s="79"/>
      <c r="X141" s="79"/>
    </row>
    <row r="142" spans="1:24" x14ac:dyDescent="0.25">
      <c r="A142" s="112">
        <f t="shared" si="8"/>
        <v>83000</v>
      </c>
      <c r="B142" s="66"/>
      <c r="C142" s="80"/>
      <c r="D142" s="74"/>
      <c r="E142" s="75">
        <f t="shared" si="5"/>
        <v>12909.461570762905</v>
      </c>
      <c r="F142" s="76">
        <f>IF(A142&lt;=$C$21,IF($C$12*(1-$C$43*(EXP(A142/$C$19)-1))&gt;0,$C$12*(1-$C$43*(EXP(A142/$C$19)-1)),0),IF($C$47*(1-$C$45*(EXP((A142-$C$21)/$C$20)-1))&gt;0,$C$47*(1-$C$45*(EXP((A142-$C$21)/$C$20)-1)),0))</f>
        <v>0</v>
      </c>
      <c r="G142" s="77">
        <f>IF(A142&lt;=$C$21,($C$5-$C$8)*(F142/$C$12)^(1/$C$11)+$C$8, ($C$46-$C$8)*(F142/$C$47)^(1/$C$11)+$C$8)</f>
        <v>0.15</v>
      </c>
      <c r="H142" s="78">
        <f t="shared" si="6"/>
        <v>78000</v>
      </c>
      <c r="I142" s="78">
        <f t="shared" si="7"/>
        <v>88000</v>
      </c>
      <c r="S142" s="79"/>
      <c r="T142" s="79"/>
      <c r="U142" s="79"/>
      <c r="V142" s="79"/>
      <c r="W142" s="79"/>
      <c r="X142" s="79"/>
    </row>
    <row r="143" spans="1:24" x14ac:dyDescent="0.25">
      <c r="A143" s="112">
        <f t="shared" si="8"/>
        <v>84000</v>
      </c>
      <c r="B143" s="66"/>
      <c r="C143" s="80"/>
      <c r="D143" s="74"/>
      <c r="E143" s="75">
        <f t="shared" si="5"/>
        <v>12715.338014880184</v>
      </c>
      <c r="F143" s="76">
        <f>IF(A143&lt;=$C$21,IF($C$12*(1-$C$43*(EXP(A143/$C$19)-1))&gt;0,$C$12*(1-$C$43*(EXP(A143/$C$19)-1)),0),IF($C$47*(1-$C$45*(EXP((A143-$C$21)/$C$20)-1))&gt;0,$C$47*(1-$C$45*(EXP((A143-$C$21)/$C$20)-1)),0))</f>
        <v>0</v>
      </c>
      <c r="G143" s="77">
        <f>IF(A143&lt;=$C$21,($C$5-$C$8)*(F143/$C$12)^(1/$C$11)+$C$8, ($C$46-$C$8)*(F143/$C$47)^(1/$C$11)+$C$8)</f>
        <v>0.15</v>
      </c>
      <c r="H143" s="78">
        <f t="shared" si="6"/>
        <v>79000</v>
      </c>
      <c r="I143" s="78">
        <f t="shared" si="7"/>
        <v>89000</v>
      </c>
      <c r="S143" s="79"/>
      <c r="T143" s="79"/>
      <c r="U143" s="79"/>
      <c r="V143" s="79"/>
      <c r="W143" s="79"/>
      <c r="X143" s="79"/>
    </row>
    <row r="144" spans="1:24" x14ac:dyDescent="0.25">
      <c r="A144" s="112">
        <f t="shared" si="8"/>
        <v>85000</v>
      </c>
      <c r="B144" s="66"/>
      <c r="C144" s="80"/>
      <c r="D144" s="74"/>
      <c r="E144" s="75">
        <f t="shared" si="5"/>
        <v>12524.133554789492</v>
      </c>
      <c r="F144" s="76">
        <f>IF(A144&lt;=$C$21,IF($C$12*(1-$C$43*(EXP(A144/$C$19)-1))&gt;0,$C$12*(1-$C$43*(EXP(A144/$C$19)-1)),0),IF($C$47*(1-$C$45*(EXP((A144-$C$21)/$C$20)-1))&gt;0,$C$47*(1-$C$45*(EXP((A144-$C$21)/$C$20)-1)),0))</f>
        <v>0</v>
      </c>
      <c r="G144" s="77">
        <f>IF(A144&lt;=$C$21,($C$5-$C$8)*(F144/$C$12)^(1/$C$11)+$C$8, ($C$46-$C$8)*(F144/$C$47)^(1/$C$11)+$C$8)</f>
        <v>0.15</v>
      </c>
      <c r="H144" s="78">
        <f t="shared" si="6"/>
        <v>80000</v>
      </c>
      <c r="I144" s="78">
        <f t="shared" si="7"/>
        <v>90000</v>
      </c>
      <c r="S144" s="79"/>
      <c r="T144" s="79"/>
      <c r="U144" s="79"/>
      <c r="V144" s="79"/>
      <c r="W144" s="79"/>
      <c r="X144" s="79"/>
    </row>
    <row r="145" spans="1:24" x14ac:dyDescent="0.25">
      <c r="A145" s="112">
        <f t="shared" si="8"/>
        <v>86000</v>
      </c>
      <c r="B145" s="66"/>
      <c r="C145" s="80"/>
      <c r="D145" s="74"/>
      <c r="E145" s="75">
        <f t="shared" si="5"/>
        <v>12335.804295146934</v>
      </c>
      <c r="F145" s="76">
        <f>IF(A145&lt;=$C$21,IF($C$12*(1-$C$43*(EXP(A145/$C$19)-1))&gt;0,$C$12*(1-$C$43*(EXP(A145/$C$19)-1)),0),IF($C$47*(1-$C$45*(EXP((A145-$C$21)/$C$20)-1))&gt;0,$C$47*(1-$C$45*(EXP((A145-$C$21)/$C$20)-1)),0))</f>
        <v>0</v>
      </c>
      <c r="G145" s="77">
        <f>IF(A145&lt;=$C$21,($C$5-$C$8)*(F145/$C$12)^(1/$C$11)+$C$8, ($C$46-$C$8)*(F145/$C$47)^(1/$C$11)+$C$8)</f>
        <v>0.15</v>
      </c>
      <c r="H145" s="78">
        <f t="shared" si="6"/>
        <v>81000</v>
      </c>
      <c r="I145" s="78">
        <f t="shared" si="7"/>
        <v>91000</v>
      </c>
      <c r="S145" s="79"/>
      <c r="T145" s="79"/>
      <c r="U145" s="79"/>
      <c r="V145" s="79"/>
      <c r="W145" s="79"/>
      <c r="X145" s="79"/>
    </row>
    <row r="146" spans="1:24" x14ac:dyDescent="0.25">
      <c r="A146" s="112">
        <f t="shared" si="8"/>
        <v>87000</v>
      </c>
      <c r="B146" s="66"/>
      <c r="C146" s="80"/>
      <c r="D146" s="74"/>
      <c r="E146" s="75">
        <f t="shared" si="5"/>
        <v>12150.307000676448</v>
      </c>
      <c r="F146" s="76">
        <f>IF(A146&lt;=$C$21,IF($C$12*(1-$C$43*(EXP(A146/$C$19)-1))&gt;0,$C$12*(1-$C$43*(EXP(A146/$C$19)-1)),0),IF($C$47*(1-$C$45*(EXP((A146-$C$21)/$C$20)-1))&gt;0,$C$47*(1-$C$45*(EXP((A146-$C$21)/$C$20)-1)),0))</f>
        <v>0</v>
      </c>
      <c r="G146" s="77">
        <f>IF(A146&lt;=$C$21,($C$5-$C$8)*(F146/$C$12)^(1/$C$11)+$C$8, ($C$46-$C$8)*(F146/$C$47)^(1/$C$11)+$C$8)</f>
        <v>0.15</v>
      </c>
      <c r="H146" s="78">
        <f t="shared" si="6"/>
        <v>82000</v>
      </c>
      <c r="I146" s="78">
        <f t="shared" si="7"/>
        <v>92000</v>
      </c>
      <c r="S146" s="79"/>
      <c r="T146" s="79"/>
      <c r="U146" s="79"/>
      <c r="V146" s="79"/>
      <c r="W146" s="79"/>
      <c r="X146" s="79"/>
    </row>
    <row r="147" spans="1:24" x14ac:dyDescent="0.25">
      <c r="A147" s="112">
        <f t="shared" si="8"/>
        <v>88000</v>
      </c>
      <c r="B147" s="66"/>
      <c r="C147" s="80"/>
      <c r="D147" s="74"/>
      <c r="E147" s="75">
        <f t="shared" si="5"/>
        <v>11967.599086244149</v>
      </c>
      <c r="F147" s="76">
        <f>IF(A147&lt;=$C$21,IF($C$12*(1-$C$43*(EXP(A147/$C$19)-1))&gt;0,$C$12*(1-$C$43*(EXP(A147/$C$19)-1)),0),IF($C$47*(1-$C$45*(EXP((A147-$C$21)/$C$20)-1))&gt;0,$C$47*(1-$C$45*(EXP((A147-$C$21)/$C$20)-1)),0))</f>
        <v>0</v>
      </c>
      <c r="G147" s="77">
        <f>IF(A147&lt;=$C$21,($C$5-$C$8)*(F147/$C$12)^(1/$C$11)+$C$8, ($C$46-$C$8)*(F147/$C$47)^(1/$C$11)+$C$8)</f>
        <v>0.15</v>
      </c>
      <c r="H147" s="78">
        <f t="shared" si="6"/>
        <v>83000</v>
      </c>
      <c r="I147" s="78">
        <f t="shared" si="7"/>
        <v>93000</v>
      </c>
      <c r="S147" s="79"/>
      <c r="T147" s="79"/>
      <c r="U147" s="79"/>
      <c r="V147" s="79"/>
      <c r="W147" s="79"/>
      <c r="X147" s="79"/>
    </row>
    <row r="148" spans="1:24" x14ac:dyDescent="0.25">
      <c r="A148" s="112">
        <f t="shared" si="8"/>
        <v>89000</v>
      </c>
      <c r="B148" s="66"/>
      <c r="C148" s="80"/>
      <c r="D148" s="74"/>
      <c r="E148" s="75">
        <f t="shared" si="5"/>
        <v>11787.638607081948</v>
      </c>
      <c r="F148" s="76">
        <f>IF(A148&lt;=$C$21,IF($C$12*(1-$C$43*(EXP(A148/$C$19)-1))&gt;0,$C$12*(1-$C$43*(EXP(A148/$C$19)-1)),0),IF($C$47*(1-$C$45*(EXP((A148-$C$21)/$C$20)-1))&gt;0,$C$47*(1-$C$45*(EXP((A148-$C$21)/$C$20)-1)),0))</f>
        <v>0</v>
      </c>
      <c r="G148" s="77">
        <f>IF(A148&lt;=$C$21,($C$5-$C$8)*(F148/$C$12)^(1/$C$11)+$C$8, ($C$46-$C$8)*(F148/$C$47)^(1/$C$11)+$C$8)</f>
        <v>0.15</v>
      </c>
      <c r="H148" s="78">
        <f t="shared" si="6"/>
        <v>84000</v>
      </c>
      <c r="I148" s="78">
        <f t="shared" si="7"/>
        <v>94000</v>
      </c>
      <c r="S148" s="79"/>
      <c r="T148" s="79"/>
      <c r="U148" s="79"/>
      <c r="V148" s="79"/>
      <c r="W148" s="79"/>
      <c r="X148" s="79"/>
    </row>
    <row r="149" spans="1:24" x14ac:dyDescent="0.25">
      <c r="A149" s="112">
        <f t="shared" si="8"/>
        <v>90000</v>
      </c>
      <c r="B149" s="66"/>
      <c r="C149" s="80"/>
      <c r="D149" s="74"/>
      <c r="E149" s="75">
        <f t="shared" si="5"/>
        <v>11610.384249158178</v>
      </c>
      <c r="F149" s="76">
        <f>IF(A149&lt;=$C$21,IF($C$12*(1-$C$43*(EXP(A149/$C$19)-1))&gt;0,$C$12*(1-$C$43*(EXP(A149/$C$19)-1)),0),IF($C$47*(1-$C$45*(EXP((A149-$C$21)/$C$20)-1))&gt;0,$C$47*(1-$C$45*(EXP((A149-$C$21)/$C$20)-1)),0))</f>
        <v>0</v>
      </c>
      <c r="G149" s="77">
        <f>IF(A149&lt;=$C$21,($C$5-$C$8)*(F149/$C$12)^(1/$C$11)+$C$8, ($C$46-$C$8)*(F149/$C$47)^(1/$C$11)+$C$8)</f>
        <v>0.15</v>
      </c>
      <c r="H149" s="78">
        <f t="shared" si="6"/>
        <v>85000</v>
      </c>
      <c r="I149" s="78">
        <f t="shared" si="7"/>
        <v>95000</v>
      </c>
      <c r="S149" s="79"/>
      <c r="T149" s="79"/>
      <c r="U149" s="79"/>
      <c r="V149" s="79"/>
      <c r="W149" s="79"/>
      <c r="X149" s="79"/>
    </row>
    <row r="150" spans="1:24" x14ac:dyDescent="0.25">
      <c r="A150" s="112">
        <f t="shared" si="8"/>
        <v>91000</v>
      </c>
      <c r="B150" s="66"/>
      <c r="C150" s="80"/>
      <c r="D150" s="74"/>
      <c r="E150" s="75">
        <f t="shared" si="5"/>
        <v>11435.795319693003</v>
      </c>
      <c r="F150" s="76">
        <f>IF(A150&lt;=$C$21,IF($C$12*(1-$C$43*(EXP(A150/$C$19)-1))&gt;0,$C$12*(1-$C$43*(EXP(A150/$C$19)-1)),0),IF($C$47*(1-$C$45*(EXP((A150-$C$21)/$C$20)-1))&gt;0,$C$47*(1-$C$45*(EXP((A150-$C$21)/$C$20)-1)),0))</f>
        <v>0</v>
      </c>
      <c r="G150" s="77">
        <f>IF(A150&lt;=$C$21,($C$5-$C$8)*(F150/$C$12)^(1/$C$11)+$C$8, ($C$46-$C$8)*(F150/$C$47)^(1/$C$11)+$C$8)</f>
        <v>0.15</v>
      </c>
      <c r="H150" s="78">
        <f t="shared" si="6"/>
        <v>86000</v>
      </c>
      <c r="I150" s="78">
        <f t="shared" si="7"/>
        <v>96000</v>
      </c>
      <c r="S150" s="79"/>
      <c r="T150" s="79"/>
      <c r="U150" s="79"/>
      <c r="V150" s="79"/>
      <c r="W150" s="79"/>
      <c r="X150" s="79"/>
    </row>
    <row r="151" spans="1:24" x14ac:dyDescent="0.25">
      <c r="A151" s="112">
        <f t="shared" si="8"/>
        <v>92000</v>
      </c>
      <c r="B151" s="66"/>
      <c r="C151" s="80"/>
      <c r="D151" s="74"/>
      <c r="E151" s="75">
        <f t="shared" si="5"/>
        <v>11263.831737816476</v>
      </c>
      <c r="F151" s="76">
        <f>IF(A151&lt;=$C$21,IF($C$12*(1-$C$43*(EXP(A151/$C$19)-1))&gt;0,$C$12*(1-$C$43*(EXP(A151/$C$19)-1)),0),IF($C$47*(1-$C$45*(EXP((A151-$C$21)/$C$20)-1))&gt;0,$C$47*(1-$C$45*(EXP((A151-$C$21)/$C$20)-1)),0))</f>
        <v>0</v>
      </c>
      <c r="G151" s="77">
        <f>IF(A151&lt;=$C$21,($C$5-$C$8)*(F151/$C$12)^(1/$C$11)+$C$8, ($C$46-$C$8)*(F151/$C$47)^(1/$C$11)+$C$8)</f>
        <v>0.15</v>
      </c>
      <c r="H151" s="78">
        <f t="shared" si="6"/>
        <v>87000</v>
      </c>
      <c r="I151" s="78">
        <f t="shared" si="7"/>
        <v>97000</v>
      </c>
      <c r="S151" s="79"/>
      <c r="T151" s="79"/>
      <c r="U151" s="79"/>
      <c r="V151" s="79"/>
      <c r="W151" s="79"/>
      <c r="X151" s="79"/>
    </row>
    <row r="152" spans="1:24" x14ac:dyDescent="0.25">
      <c r="A152" s="112">
        <f t="shared" si="8"/>
        <v>93000</v>
      </c>
      <c r="B152" s="66"/>
      <c r="C152" s="80"/>
      <c r="D152" s="74"/>
      <c r="E152" s="75">
        <f t="shared" si="5"/>
        <v>11094.454025367053</v>
      </c>
      <c r="F152" s="76">
        <f>IF(A152&lt;=$C$21,IF($C$12*(1-$C$43*(EXP(A152/$C$19)-1))&gt;0,$C$12*(1-$C$43*(EXP(A152/$C$19)-1)),0),IF($C$47*(1-$C$45*(EXP((A152-$C$21)/$C$20)-1))&gt;0,$C$47*(1-$C$45*(EXP((A152-$C$21)/$C$20)-1)),0))</f>
        <v>0</v>
      </c>
      <c r="G152" s="77">
        <f>IF(A152&lt;=$C$21,($C$5-$C$8)*(F152/$C$12)^(1/$C$11)+$C$8, ($C$46-$C$8)*(F152/$C$47)^(1/$C$11)+$C$8)</f>
        <v>0.15</v>
      </c>
      <c r="H152" s="78">
        <f t="shared" si="6"/>
        <v>88000</v>
      </c>
      <c r="I152" s="78">
        <f t="shared" si="7"/>
        <v>98000</v>
      </c>
      <c r="S152" s="79"/>
      <c r="T152" s="79"/>
      <c r="U152" s="79"/>
      <c r="V152" s="79"/>
      <c r="W152" s="79"/>
      <c r="X152" s="79"/>
    </row>
    <row r="153" spans="1:24" x14ac:dyDescent="0.25">
      <c r="A153" s="112">
        <f t="shared" si="8"/>
        <v>94000</v>
      </c>
      <c r="B153" s="66"/>
      <c r="C153" s="80"/>
      <c r="D153" s="74"/>
      <c r="E153" s="75">
        <f t="shared" si="5"/>
        <v>10927.623297828481</v>
      </c>
      <c r="F153" s="76">
        <f>IF(A153&lt;=$C$21,IF($C$12*(1-$C$43*(EXP(A153/$C$19)-1))&gt;0,$C$12*(1-$C$43*(EXP(A153/$C$19)-1)),0),IF($C$47*(1-$C$45*(EXP((A153-$C$21)/$C$20)-1))&gt;0,$C$47*(1-$C$45*(EXP((A153-$C$21)/$C$20)-1)),0))</f>
        <v>0</v>
      </c>
      <c r="G153" s="77">
        <f>IF(A153&lt;=$C$21,($C$5-$C$8)*(F153/$C$12)^(1/$C$11)+$C$8, ($C$46-$C$8)*(F153/$C$47)^(1/$C$11)+$C$8)</f>
        <v>0.15</v>
      </c>
      <c r="H153" s="78">
        <f t="shared" si="6"/>
        <v>89000</v>
      </c>
      <c r="I153" s="78">
        <f t="shared" si="7"/>
        <v>99000</v>
      </c>
      <c r="S153" s="79"/>
      <c r="T153" s="79"/>
      <c r="U153" s="79"/>
      <c r="V153" s="79"/>
      <c r="W153" s="79"/>
      <c r="X153" s="79"/>
    </row>
    <row r="154" spans="1:24" x14ac:dyDescent="0.25">
      <c r="A154" s="112">
        <f t="shared" si="8"/>
        <v>95000</v>
      </c>
      <c r="B154" s="66"/>
      <c r="C154" s="80"/>
      <c r="D154" s="74"/>
      <c r="E154" s="75">
        <f t="shared" si="5"/>
        <v>10763.301255402977</v>
      </c>
      <c r="F154" s="76">
        <f>IF(A154&lt;=$C$21,IF($C$12*(1-$C$43*(EXP(A154/$C$19)-1))&gt;0,$C$12*(1-$C$43*(EXP(A154/$C$19)-1)),0),IF($C$47*(1-$C$45*(EXP((A154-$C$21)/$C$20)-1))&gt;0,$C$47*(1-$C$45*(EXP((A154-$C$21)/$C$20)-1)),0))</f>
        <v>0</v>
      </c>
      <c r="G154" s="77">
        <f>IF(A154&lt;=$C$21,($C$5-$C$8)*(F154/$C$12)^(1/$C$11)+$C$8, ($C$46-$C$8)*(F154/$C$47)^(1/$C$11)+$C$8)</f>
        <v>0.15</v>
      </c>
      <c r="H154" s="78">
        <f t="shared" si="6"/>
        <v>90000</v>
      </c>
      <c r="I154" s="78">
        <f t="shared" si="7"/>
        <v>100000</v>
      </c>
      <c r="S154" s="79"/>
      <c r="T154" s="79"/>
      <c r="U154" s="79"/>
      <c r="V154" s="79"/>
      <c r="W154" s="79"/>
      <c r="X154" s="79"/>
    </row>
    <row r="155" spans="1:24" x14ac:dyDescent="0.25">
      <c r="A155" s="112">
        <f t="shared" si="8"/>
        <v>96000</v>
      </c>
      <c r="B155" s="66"/>
      <c r="C155" s="80"/>
      <c r="D155" s="74"/>
      <c r="E155" s="75">
        <f t="shared" si="5"/>
        <v>10601.450174218629</v>
      </c>
      <c r="F155" s="76">
        <f>IF(A155&lt;=$C$21,IF($C$12*(1-$C$43*(EXP(A155/$C$19)-1))&gt;0,$C$12*(1-$C$43*(EXP(A155/$C$19)-1)),0),IF($C$47*(1-$C$45*(EXP((A155-$C$21)/$C$20)-1))&gt;0,$C$47*(1-$C$45*(EXP((A155-$C$21)/$C$20)-1)),0))</f>
        <v>0</v>
      </c>
      <c r="G155" s="77">
        <f>IF(A155&lt;=$C$21,($C$5-$C$8)*(F155/$C$12)^(1/$C$11)+$C$8, ($C$46-$C$8)*(F155/$C$47)^(1/$C$11)+$C$8)</f>
        <v>0.15</v>
      </c>
      <c r="H155" s="78">
        <f t="shared" si="6"/>
        <v>91000</v>
      </c>
      <c r="I155" s="78">
        <f t="shared" si="7"/>
        <v>101000</v>
      </c>
      <c r="S155" s="79"/>
      <c r="T155" s="79"/>
      <c r="U155" s="79"/>
      <c r="V155" s="79"/>
      <c r="W155" s="79"/>
      <c r="X155" s="79"/>
    </row>
    <row r="156" spans="1:24" x14ac:dyDescent="0.25">
      <c r="A156" s="112">
        <f t="shared" si="8"/>
        <v>97000</v>
      </c>
      <c r="B156" s="66"/>
      <c r="C156" s="80"/>
      <c r="D156" s="74"/>
      <c r="E156" s="75">
        <f t="shared" si="5"/>
        <v>10442.032897669023</v>
      </c>
      <c r="F156" s="76">
        <f>IF(A156&lt;=$C$21,IF($C$12*(1-$C$43*(EXP(A156/$C$19)-1))&gt;0,$C$12*(1-$C$43*(EXP(A156/$C$19)-1)),0),IF($C$47*(1-$C$45*(EXP((A156-$C$21)/$C$20)-1))&gt;0,$C$47*(1-$C$45*(EXP((A156-$C$21)/$C$20)-1)),0))</f>
        <v>0</v>
      </c>
      <c r="G156" s="77">
        <f>IF(A156&lt;=$C$21,($C$5-$C$8)*(F156/$C$12)^(1/$C$11)+$C$8, ($C$46-$C$8)*(F156/$C$47)^(1/$C$11)+$C$8)</f>
        <v>0.15</v>
      </c>
      <c r="H156" s="78">
        <f t="shared" si="6"/>
        <v>92000</v>
      </c>
      <c r="I156" s="78">
        <f t="shared" si="7"/>
        <v>102000</v>
      </c>
      <c r="S156" s="79"/>
      <c r="T156" s="79"/>
      <c r="U156" s="79"/>
      <c r="V156" s="79"/>
      <c r="W156" s="79"/>
      <c r="X156" s="79"/>
    </row>
    <row r="157" spans="1:24" x14ac:dyDescent="0.25">
      <c r="A157" s="112">
        <f t="shared" si="8"/>
        <v>98000</v>
      </c>
      <c r="B157" s="66"/>
      <c r="C157" s="80"/>
      <c r="D157" s="74"/>
      <c r="E157" s="75">
        <f t="shared" si="5"/>
        <v>10285.012827883103</v>
      </c>
      <c r="F157" s="76">
        <f>IF(A157&lt;=$C$21,IF($C$12*(1-$C$43*(EXP(A157/$C$19)-1))&gt;0,$C$12*(1-$C$43*(EXP(A157/$C$19)-1)),0),IF($C$47*(1-$C$45*(EXP((A157-$C$21)/$C$20)-1))&gt;0,$C$47*(1-$C$45*(EXP((A157-$C$21)/$C$20)-1)),0))</f>
        <v>0</v>
      </c>
      <c r="G157" s="77">
        <f>IF(A157&lt;=$C$21,($C$5-$C$8)*(F157/$C$12)^(1/$C$11)+$C$8, ($C$46-$C$8)*(F157/$C$47)^(1/$C$11)+$C$8)</f>
        <v>0.15</v>
      </c>
      <c r="H157" s="78">
        <f t="shared" si="6"/>
        <v>93000</v>
      </c>
      <c r="I157" s="78">
        <f t="shared" si="7"/>
        <v>103000</v>
      </c>
      <c r="S157" s="79"/>
      <c r="T157" s="79"/>
      <c r="U157" s="79"/>
      <c r="V157" s="79"/>
      <c r="W157" s="79"/>
      <c r="X157" s="79"/>
    </row>
    <row r="158" spans="1:24" x14ac:dyDescent="0.25">
      <c r="A158" s="112">
        <f t="shared" si="8"/>
        <v>99000</v>
      </c>
      <c r="B158" s="66"/>
      <c r="C158" s="80"/>
      <c r="D158" s="74"/>
      <c r="E158" s="75">
        <f t="shared" si="5"/>
        <v>10130.353917323284</v>
      </c>
      <c r="F158" s="76">
        <f>IF(A158&lt;=$C$21,IF($C$12*(1-$C$43*(EXP(A158/$C$19)-1))&gt;0,$C$12*(1-$C$43*(EXP(A158/$C$19)-1)),0),IF($C$47*(1-$C$45*(EXP((A158-$C$21)/$C$20)-1))&gt;0,$C$47*(1-$C$45*(EXP((A158-$C$21)/$C$20)-1)),0))</f>
        <v>0</v>
      </c>
      <c r="G158" s="77">
        <f>IF(A158&lt;=$C$21,($C$5-$C$8)*(F158/$C$12)^(1/$C$11)+$C$8, ($C$46-$C$8)*(F158/$C$47)^(1/$C$11)+$C$8)</f>
        <v>0.15</v>
      </c>
      <c r="H158" s="78">
        <f t="shared" si="6"/>
        <v>94000</v>
      </c>
      <c r="I158" s="78">
        <f t="shared" si="7"/>
        <v>104000</v>
      </c>
      <c r="S158" s="79"/>
      <c r="T158" s="79"/>
      <c r="U158" s="79"/>
      <c r="V158" s="79"/>
      <c r="W158" s="79"/>
      <c r="X158" s="79"/>
    </row>
    <row r="159" spans="1:24" x14ac:dyDescent="0.25">
      <c r="A159" s="112">
        <f t="shared" si="8"/>
        <v>100000</v>
      </c>
      <c r="B159" s="66"/>
      <c r="C159" s="80"/>
      <c r="D159" s="74"/>
      <c r="E159" s="75">
        <f t="shared" si="5"/>
        <v>9978.0206605099229</v>
      </c>
      <c r="F159" s="76">
        <f>IF(A159&lt;=$C$21,IF($C$12*(1-$C$43*(EXP(A159/$C$19)-1))&gt;0,$C$12*(1-$C$43*(EXP(A159/$C$19)-1)),0),IF($C$47*(1-$C$45*(EXP((A159-$C$21)/$C$20)-1))&gt;0,$C$47*(1-$C$45*(EXP((A159-$C$21)/$C$20)-1)),0))</f>
        <v>0</v>
      </c>
      <c r="G159" s="77">
        <f>IF(A159&lt;=$C$21,($C$5-$C$8)*(F159/$C$12)^(1/$C$11)+$C$8, ($C$46-$C$8)*(F159/$C$47)^(1/$C$11)+$C$8)</f>
        <v>0.15</v>
      </c>
      <c r="H159" s="78">
        <f t="shared" si="6"/>
        <v>95000</v>
      </c>
      <c r="I159" s="78">
        <f t="shared" si="7"/>
        <v>105000</v>
      </c>
      <c r="S159" s="79"/>
      <c r="T159" s="79"/>
      <c r="U159" s="79"/>
      <c r="V159" s="79"/>
      <c r="W159" s="79"/>
      <c r="X159" s="79"/>
    </row>
    <row r="160" spans="1:24" x14ac:dyDescent="0.25">
      <c r="A160" s="112">
        <f t="shared" si="8"/>
        <v>101000</v>
      </c>
      <c r="B160" s="66"/>
      <c r="C160" s="80"/>
      <c r="D160" s="74"/>
      <c r="E160" s="75">
        <f t="shared" si="5"/>
        <v>9827.9780858702306</v>
      </c>
      <c r="F160" s="76">
        <f>IF(A160&lt;=$C$21,IF($C$12*(1-$C$43*(EXP(A160/$C$19)-1))&gt;0,$C$12*(1-$C$43*(EXP(A160/$C$19)-1)),0),IF($C$47*(1-$C$45*(EXP((A160-$C$21)/$C$20)-1))&gt;0,$C$47*(1-$C$45*(EXP((A160-$C$21)/$C$20)-1)),0))</f>
        <v>0</v>
      </c>
      <c r="G160" s="77">
        <f>IF(A160&lt;=$C$21,($C$5-$C$8)*(F160/$C$12)^(1/$C$11)+$C$8, ($C$46-$C$8)*(F160/$C$47)^(1/$C$11)+$C$8)</f>
        <v>0.15</v>
      </c>
      <c r="H160" s="78">
        <f t="shared" si="6"/>
        <v>96000</v>
      </c>
      <c r="I160" s="78">
        <f t="shared" si="7"/>
        <v>106000</v>
      </c>
      <c r="S160" s="79"/>
      <c r="T160" s="79"/>
      <c r="U160" s="79"/>
      <c r="V160" s="79"/>
      <c r="W160" s="79"/>
      <c r="X160" s="79"/>
    </row>
    <row r="161" spans="1:9" x14ac:dyDescent="0.25">
      <c r="A161" s="112">
        <f t="shared" si="8"/>
        <v>102000</v>
      </c>
      <c r="B161" s="66"/>
      <c r="D161" s="74"/>
      <c r="E161" s="75">
        <f t="shared" si="5"/>
        <v>9680.1917477097431</v>
      </c>
      <c r="F161" s="76">
        <f>IF(A161&lt;=$C$21,IF($C$12*(1-$C$43*(EXP(A161/$C$19)-1))&gt;0,$C$12*(1-$C$43*(EXP(A161/$C$19)-1)),0),IF($C$47*(1-$C$45*(EXP((A161-$C$21)/$C$20)-1))&gt;0,$C$47*(1-$C$45*(EXP((A161-$C$21)/$C$20)-1)),0))</f>
        <v>0</v>
      </c>
      <c r="G161" s="77">
        <f>IF(A161&lt;=$C$21,($C$5-$C$8)*(F161/$C$12)^(1/$C$11)+$C$8, ($C$46-$C$8)*(F161/$C$47)^(1/$C$11)+$C$8)</f>
        <v>0.15</v>
      </c>
      <c r="H161" s="78">
        <f t="shared" si="6"/>
        <v>97000</v>
      </c>
      <c r="I161" s="78">
        <f t="shared" si="7"/>
        <v>107000</v>
      </c>
    </row>
    <row r="162" spans="1:9" x14ac:dyDescent="0.25">
      <c r="A162" s="112">
        <f t="shared" si="8"/>
        <v>103000</v>
      </c>
      <c r="B162" s="66"/>
      <c r="D162" s="74"/>
      <c r="E162" s="75">
        <f t="shared" si="5"/>
        <v>9534.6277183045331</v>
      </c>
      <c r="F162" s="76">
        <f>IF(A162&lt;=$C$21,IF($C$12*(1-$C$43*(EXP(A162/$C$19)-1))&gt;0,$C$12*(1-$C$43*(EXP(A162/$C$19)-1)),0),IF($C$47*(1-$C$45*(EXP((A162-$C$21)/$C$20)-1))&gt;0,$C$47*(1-$C$45*(EXP((A162-$C$21)/$C$20)-1)),0))</f>
        <v>0</v>
      </c>
      <c r="G162" s="77">
        <f>IF(A162&lt;=$C$21,($C$5-$C$8)*(F162/$C$12)^(1/$C$11)+$C$8, ($C$46-$C$8)*(F162/$C$47)^(1/$C$11)+$C$8)</f>
        <v>0.15</v>
      </c>
      <c r="H162" s="78">
        <f t="shared" si="6"/>
        <v>98000</v>
      </c>
      <c r="I162" s="78">
        <f t="shared" si="7"/>
        <v>108000</v>
      </c>
    </row>
    <row r="163" spans="1:9" x14ac:dyDescent="0.25">
      <c r="A163" s="112">
        <f t="shared" si="8"/>
        <v>104000</v>
      </c>
      <c r="B163" s="66"/>
      <c r="D163" s="74"/>
      <c r="E163" s="75">
        <f t="shared" si="5"/>
        <v>9391.2525801123174</v>
      </c>
      <c r="F163" s="76">
        <f>IF(A163&lt;=$C$21,IF($C$12*(1-$C$43*(EXP(A163/$C$19)-1))&gt;0,$C$12*(1-$C$43*(EXP(A163/$C$19)-1)),0),IF($C$47*(1-$C$45*(EXP((A163-$C$21)/$C$20)-1))&gt;0,$C$47*(1-$C$45*(EXP((A163-$C$21)/$C$20)-1)),0))</f>
        <v>0</v>
      </c>
      <c r="G163" s="77">
        <f>IF(A163&lt;=$C$21,($C$5-$C$8)*(F163/$C$12)^(1/$C$11)+$C$8, ($C$46-$C$8)*(F163/$C$47)^(1/$C$11)+$C$8)</f>
        <v>0.15</v>
      </c>
      <c r="H163" s="78">
        <f t="shared" si="6"/>
        <v>99000</v>
      </c>
      <c r="I163" s="78">
        <f t="shared" si="7"/>
        <v>109000</v>
      </c>
    </row>
    <row r="164" spans="1:9" x14ac:dyDescent="0.25">
      <c r="A164" s="112">
        <f t="shared" si="8"/>
        <v>105000</v>
      </c>
      <c r="B164" s="66"/>
      <c r="D164" s="74"/>
      <c r="E164" s="75">
        <f t="shared" si="5"/>
        <v>9250.0334181007129</v>
      </c>
      <c r="F164" s="76">
        <f>IF(A164&lt;=$C$21,IF($C$12*(1-$C$43*(EXP(A164/$C$19)-1))&gt;0,$C$12*(1-$C$43*(EXP(A164/$C$19)-1)),0),IF($C$47*(1-$C$45*(EXP((A164-$C$21)/$C$20)-1))&gt;0,$C$47*(1-$C$45*(EXP((A164-$C$21)/$C$20)-1)),0))</f>
        <v>0</v>
      </c>
      <c r="G164" s="77">
        <f>IF(A164&lt;=$C$21,($C$5-$C$8)*(F164/$C$12)^(1/$C$11)+$C$8, ($C$46-$C$8)*(F164/$C$47)^(1/$C$11)+$C$8)</f>
        <v>0.15</v>
      </c>
      <c r="H164" s="78">
        <f t="shared" si="6"/>
        <v>100000</v>
      </c>
      <c r="I164" s="78">
        <f t="shared" si="7"/>
        <v>110000</v>
      </c>
    </row>
    <row r="165" spans="1:9" x14ac:dyDescent="0.25">
      <c r="A165" s="112">
        <f t="shared" si="8"/>
        <v>106000</v>
      </c>
      <c r="B165" s="66"/>
      <c r="D165" s="74"/>
      <c r="E165" s="75">
        <f t="shared" si="5"/>
        <v>9110.9378121908248</v>
      </c>
      <c r="F165" s="76">
        <f>IF(A165&lt;=$C$21,IF($C$12*(1-$C$43*(EXP(A165/$C$19)-1))&gt;0,$C$12*(1-$C$43*(EXP(A165/$C$19)-1)),0),IF($C$47*(1-$C$45*(EXP((A165-$C$21)/$C$20)-1))&gt;0,$C$47*(1-$C$45*(EXP((A165-$C$21)/$C$20)-1)),0))</f>
        <v>0</v>
      </c>
      <c r="G165" s="77">
        <f>IF(A165&lt;=$C$21,($C$5-$C$8)*(F165/$C$12)^(1/$C$11)+$C$8, ($C$46-$C$8)*(F165/$C$47)^(1/$C$11)+$C$8)</f>
        <v>0.15</v>
      </c>
      <c r="H165" s="78">
        <f t="shared" si="6"/>
        <v>101000</v>
      </c>
      <c r="I165" s="78">
        <f t="shared" si="7"/>
        <v>111000</v>
      </c>
    </row>
    <row r="166" spans="1:9" x14ac:dyDescent="0.25">
      <c r="A166" s="112">
        <f t="shared" si="8"/>
        <v>107000</v>
      </c>
      <c r="B166" s="66"/>
      <c r="D166" s="74"/>
      <c r="E166" s="75">
        <f t="shared" si="5"/>
        <v>8973.9338298144849</v>
      </c>
      <c r="F166" s="76">
        <f>IF(A166&lt;=$C$21,IF($C$12*(1-$C$43*(EXP(A166/$C$19)-1))&gt;0,$C$12*(1-$C$43*(EXP(A166/$C$19)-1)),0),IF($C$47*(1-$C$45*(EXP((A166-$C$21)/$C$20)-1))&gt;0,$C$47*(1-$C$45*(EXP((A166-$C$21)/$C$20)-1)),0))</f>
        <v>0</v>
      </c>
      <c r="G166" s="77">
        <f>IF(A166&lt;=$C$21,($C$5-$C$8)*(F166/$C$12)^(1/$C$11)+$C$8, ($C$46-$C$8)*(F166/$C$47)^(1/$C$11)+$C$8)</f>
        <v>0.15</v>
      </c>
      <c r="H166" s="78">
        <f t="shared" si="6"/>
        <v>102000</v>
      </c>
      <c r="I166" s="78">
        <f t="shared" si="7"/>
        <v>112000</v>
      </c>
    </row>
    <row r="167" spans="1:9" x14ac:dyDescent="0.25">
      <c r="A167" s="112">
        <f t="shared" si="8"/>
        <v>108000</v>
      </c>
      <c r="B167" s="66"/>
      <c r="D167" s="74"/>
      <c r="E167" s="75">
        <f t="shared" si="5"/>
        <v>8838.9900185834122</v>
      </c>
      <c r="F167" s="76">
        <f>IF(A167&lt;=$C$21,IF($C$12*(1-$C$43*(EXP(A167/$C$19)-1))&gt;0,$C$12*(1-$C$43*(EXP(A167/$C$19)-1)),0),IF($C$47*(1-$C$45*(EXP((A167-$C$21)/$C$20)-1))&gt;0,$C$47*(1-$C$45*(EXP((A167-$C$21)/$C$20)-1)),0))</f>
        <v>0</v>
      </c>
      <c r="G167" s="77">
        <f>IF(A167&lt;=$C$21,($C$5-$C$8)*(F167/$C$12)^(1/$C$11)+$C$8, ($C$46-$C$8)*(F167/$C$47)^(1/$C$11)+$C$8)</f>
        <v>0.15</v>
      </c>
      <c r="H167" s="78">
        <f t="shared" si="6"/>
        <v>103000</v>
      </c>
      <c r="I167" s="78">
        <f t="shared" si="7"/>
        <v>113000</v>
      </c>
    </row>
    <row r="168" spans="1:9" x14ac:dyDescent="0.25">
      <c r="A168" s="112">
        <f t="shared" si="8"/>
        <v>109000</v>
      </c>
      <c r="B168" s="66"/>
      <c r="D168" s="74"/>
      <c r="E168" s="75">
        <f t="shared" si="5"/>
        <v>8706.0753990685826</v>
      </c>
      <c r="F168" s="76">
        <f>IF(A168&lt;=$C$21,IF($C$12*(1-$C$43*(EXP(A168/$C$19)-1))&gt;0,$C$12*(1-$C$43*(EXP(A168/$C$19)-1)),0),IF($C$47*(1-$C$45*(EXP((A168-$C$21)/$C$20)-1))&gt;0,$C$47*(1-$C$45*(EXP((A168-$C$21)/$C$20)-1)),0))</f>
        <v>0</v>
      </c>
      <c r="G168" s="77">
        <f>IF(A168&lt;=$C$21,($C$5-$C$8)*(F168/$C$12)^(1/$C$11)+$C$8, ($C$46-$C$8)*(F168/$C$47)^(1/$C$11)+$C$8)</f>
        <v>0.15</v>
      </c>
      <c r="H168" s="78">
        <f t="shared" si="6"/>
        <v>104000</v>
      </c>
      <c r="I168" s="78">
        <f t="shared" si="7"/>
        <v>114000</v>
      </c>
    </row>
    <row r="169" spans="1:9" x14ac:dyDescent="0.25">
      <c r="A169" s="112">
        <f t="shared" si="8"/>
        <v>110000</v>
      </c>
      <c r="B169" s="66"/>
      <c r="D169" s="74"/>
      <c r="E169" s="75">
        <f t="shared" si="5"/>
        <v>8575.1594576882017</v>
      </c>
      <c r="F169" s="76">
        <f>IF(A169&lt;=$C$21,IF($C$12*(1-$C$43*(EXP(A169/$C$19)-1))&gt;0,$C$12*(1-$C$43*(EXP(A169/$C$19)-1)),0),IF($C$47*(1-$C$45*(EXP((A169-$C$21)/$C$20)-1))&gt;0,$C$47*(1-$C$45*(EXP((A169-$C$21)/$C$20)-1)),0))</f>
        <v>0</v>
      </c>
      <c r="G169" s="77">
        <f>IF(A169&lt;=$C$21,($C$5-$C$8)*(F169/$C$12)^(1/$C$11)+$C$8, ($C$46-$C$8)*(F169/$C$47)^(1/$C$11)+$C$8)</f>
        <v>0.15</v>
      </c>
      <c r="H169" s="78">
        <f t="shared" si="6"/>
        <v>105000</v>
      </c>
      <c r="I169" s="78">
        <f t="shared" si="7"/>
        <v>115000</v>
      </c>
    </row>
    <row r="170" spans="1:9" x14ac:dyDescent="0.25">
      <c r="A170" s="112">
        <f t="shared" si="8"/>
        <v>111000</v>
      </c>
      <c r="B170" s="66"/>
      <c r="D170" s="74"/>
      <c r="E170" s="75">
        <f t="shared" si="5"/>
        <v>8446.2121397026258</v>
      </c>
      <c r="F170" s="76">
        <f>IF(A170&lt;=$C$21,IF($C$12*(1-$C$43*(EXP(A170/$C$19)-1))&gt;0,$C$12*(1-$C$43*(EXP(A170/$C$19)-1)),0),IF($C$47*(1-$C$45*(EXP((A170-$C$21)/$C$20)-1))&gt;0,$C$47*(1-$C$45*(EXP((A170-$C$21)/$C$20)-1)),0))</f>
        <v>0</v>
      </c>
      <c r="G170" s="77">
        <f>IF(A170&lt;=$C$21,($C$5-$C$8)*(F170/$C$12)^(1/$C$11)+$C$8, ($C$46-$C$8)*(F170/$C$47)^(1/$C$11)+$C$8)</f>
        <v>0.15</v>
      </c>
      <c r="H170" s="78">
        <f t="shared" si="6"/>
        <v>106000</v>
      </c>
      <c r="I170" s="78">
        <f t="shared" si="7"/>
        <v>116000</v>
      </c>
    </row>
    <row r="171" spans="1:9" x14ac:dyDescent="0.25">
      <c r="A171" s="112">
        <f t="shared" si="8"/>
        <v>112000</v>
      </c>
      <c r="B171" s="66"/>
      <c r="D171" s="74"/>
      <c r="E171" s="75">
        <f t="shared" si="5"/>
        <v>8319.2038423145896</v>
      </c>
      <c r="F171" s="76">
        <f>IF(A171&lt;=$C$21,IF($C$12*(1-$C$43*(EXP(A171/$C$19)-1))&gt;0,$C$12*(1-$C$43*(EXP(A171/$C$19)-1)),0),IF($C$47*(1-$C$45*(EXP((A171-$C$21)/$C$20)-1))&gt;0,$C$47*(1-$C$45*(EXP((A171-$C$21)/$C$20)-1)),0))</f>
        <v>0</v>
      </c>
      <c r="G171" s="77">
        <f>IF(A171&lt;=$C$21,($C$5-$C$8)*(F171/$C$12)^(1/$C$11)+$C$8, ($C$46-$C$8)*(F171/$C$47)^(1/$C$11)+$C$8)</f>
        <v>0.15</v>
      </c>
      <c r="H171" s="78">
        <f t="shared" si="6"/>
        <v>107000</v>
      </c>
      <c r="I171" s="78">
        <f t="shared" si="7"/>
        <v>117000</v>
      </c>
    </row>
    <row r="172" spans="1:9" x14ac:dyDescent="0.25">
      <c r="A172" s="112">
        <f t="shared" si="8"/>
        <v>113000</v>
      </c>
      <c r="B172" s="66"/>
      <c r="D172" s="74"/>
      <c r="E172" s="75">
        <f t="shared" si="5"/>
        <v>8194.1054078732323</v>
      </c>
      <c r="F172" s="76">
        <f>IF(A172&lt;=$C$21,IF($C$12*(1-$C$43*(EXP(A172/$C$19)-1))&gt;0,$C$12*(1-$C$43*(EXP(A172/$C$19)-1)),0),IF($C$47*(1-$C$45*(EXP((A172-$C$21)/$C$20)-1))&gt;0,$C$47*(1-$C$45*(EXP((A172-$C$21)/$C$20)-1)),0))</f>
        <v>0</v>
      </c>
      <c r="G172" s="77">
        <f>IF(A172&lt;=$C$21,($C$5-$C$8)*(F172/$C$12)^(1/$C$11)+$C$8, ($C$46-$C$8)*(F172/$C$47)^(1/$C$11)+$C$8)</f>
        <v>0.15</v>
      </c>
      <c r="H172" s="78">
        <f t="shared" si="6"/>
        <v>108000</v>
      </c>
      <c r="I172" s="78">
        <f t="shared" si="7"/>
        <v>118000</v>
      </c>
    </row>
    <row r="173" spans="1:9" x14ac:dyDescent="0.25">
      <c r="A173" s="112">
        <f t="shared" si="8"/>
        <v>114000</v>
      </c>
      <c r="B173" s="66"/>
      <c r="D173" s="74"/>
      <c r="E173" s="75">
        <f t="shared" si="5"/>
        <v>8070.8881171802805</v>
      </c>
      <c r="F173" s="76">
        <f>IF(A173&lt;=$C$21,IF($C$12*(1-$C$43*(EXP(A173/$C$19)-1))&gt;0,$C$12*(1-$C$43*(EXP(A173/$C$19)-1)),0),IF($C$47*(1-$C$45*(EXP((A173-$C$21)/$C$20)-1))&gt;0,$C$47*(1-$C$45*(EXP((A173-$C$21)/$C$20)-1)),0))</f>
        <v>0</v>
      </c>
      <c r="G173" s="77">
        <f>IF(A173&lt;=$C$21,($C$5-$C$8)*(F173/$C$12)^(1/$C$11)+$C$8, ($C$46-$C$8)*(F173/$C$47)^(1/$C$11)+$C$8)</f>
        <v>0.15</v>
      </c>
      <c r="H173" s="78">
        <f t="shared" si="6"/>
        <v>109000</v>
      </c>
      <c r="I173" s="78">
        <f t="shared" si="7"/>
        <v>119000</v>
      </c>
    </row>
    <row r="174" spans="1:9" x14ac:dyDescent="0.25">
      <c r="A174" s="112">
        <f t="shared" si="8"/>
        <v>115000</v>
      </c>
      <c r="B174" s="66"/>
      <c r="D174" s="74"/>
      <c r="E174" s="75">
        <f t="shared" si="5"/>
        <v>7949.5236828969046</v>
      </c>
      <c r="F174" s="76">
        <f>IF(A174&lt;=$C$21,IF($C$12*(1-$C$43*(EXP(A174/$C$19)-1))&gt;0,$C$12*(1-$C$43*(EXP(A174/$C$19)-1)),0),IF($C$47*(1-$C$45*(EXP((A174-$C$21)/$C$20)-1))&gt;0,$C$47*(1-$C$45*(EXP((A174-$C$21)/$C$20)-1)),0))</f>
        <v>0</v>
      </c>
      <c r="G174" s="77">
        <f>IF(A174&lt;=$C$21,($C$5-$C$8)*(F174/$C$12)^(1/$C$11)+$C$8, ($C$46-$C$8)*(F174/$C$47)^(1/$C$11)+$C$8)</f>
        <v>0.15</v>
      </c>
      <c r="H174" s="78">
        <f t="shared" si="6"/>
        <v>110000</v>
      </c>
      <c r="I174" s="78">
        <f t="shared" si="7"/>
        <v>120000</v>
      </c>
    </row>
    <row r="175" spans="1:9" x14ac:dyDescent="0.25">
      <c r="A175" s="112">
        <f t="shared" si="8"/>
        <v>116000</v>
      </c>
      <c r="B175" s="66"/>
      <c r="D175" s="74"/>
      <c r="E175" s="75">
        <f t="shared" si="5"/>
        <v>7829.9842430497129</v>
      </c>
      <c r="F175" s="76">
        <f>IF(A175&lt;=$C$21,IF($C$12*(1-$C$43*(EXP(A175/$C$19)-1))&gt;0,$C$12*(1-$C$43*(EXP(A175/$C$19)-1)),0),IF($C$47*(1-$C$45*(EXP((A175-$C$21)/$C$20)-1))&gt;0,$C$47*(1-$C$45*(EXP((A175-$C$21)/$C$20)-1)),0))</f>
        <v>0</v>
      </c>
      <c r="G175" s="77">
        <f>IF(A175&lt;=$C$21,($C$5-$C$8)*(F175/$C$12)^(1/$C$11)+$C$8, ($C$46-$C$8)*(F175/$C$47)^(1/$C$11)+$C$8)</f>
        <v>0.15</v>
      </c>
      <c r="H175" s="78">
        <f t="shared" si="6"/>
        <v>111000</v>
      </c>
      <c r="I175" s="78">
        <f t="shared" si="7"/>
        <v>121000</v>
      </c>
    </row>
    <row r="176" spans="1:9" x14ac:dyDescent="0.25">
      <c r="A176" s="112">
        <f t="shared" si="8"/>
        <v>117000</v>
      </c>
      <c r="B176" s="66"/>
      <c r="D176" s="74"/>
      <c r="E176" s="75">
        <f t="shared" si="5"/>
        <v>7712.2423546344053</v>
      </c>
      <c r="F176" s="76">
        <f>IF(A176&lt;=$C$21,IF($C$12*(1-$C$43*(EXP(A176/$C$19)-1))&gt;0,$C$12*(1-$C$43*(EXP(A176/$C$19)-1)),0),IF($C$47*(1-$C$45*(EXP((A176-$C$21)/$C$20)-1))&gt;0,$C$47*(1-$C$45*(EXP((A176-$C$21)/$C$20)-1)),0))</f>
        <v>0</v>
      </c>
      <c r="G176" s="77">
        <f>IF(A176&lt;=$C$21,($C$5-$C$8)*(F176/$C$12)^(1/$C$11)+$C$8, ($C$46-$C$8)*(F176/$C$47)^(1/$C$11)+$C$8)</f>
        <v>0.15</v>
      </c>
      <c r="H176" s="78">
        <f t="shared" si="6"/>
        <v>112000</v>
      </c>
      <c r="I176" s="78">
        <f t="shared" si="7"/>
        <v>122000</v>
      </c>
    </row>
    <row r="177" spans="1:9" x14ac:dyDescent="0.25">
      <c r="A177" s="112">
        <f t="shared" si="8"/>
        <v>118000</v>
      </c>
      <c r="B177" s="66"/>
      <c r="D177" s="74"/>
      <c r="E177" s="75">
        <f t="shared" si="5"/>
        <v>7596.2709873156</v>
      </c>
      <c r="F177" s="76">
        <f>IF(A177&lt;=$C$21,IF($C$12*(1-$C$43*(EXP(A177/$C$19)-1))&gt;0,$C$12*(1-$C$43*(EXP(A177/$C$19)-1)),0),IF($C$47*(1-$C$45*(EXP((A177-$C$21)/$C$20)-1))&gt;0,$C$47*(1-$C$45*(EXP((A177-$C$21)/$C$20)-1)),0))</f>
        <v>0</v>
      </c>
      <c r="G177" s="77">
        <f>IF(A177&lt;=$C$21,($C$5-$C$8)*(F177/$C$12)^(1/$C$11)+$C$8, ($C$46-$C$8)*(F177/$C$47)^(1/$C$11)+$C$8)</f>
        <v>0.15</v>
      </c>
      <c r="H177" s="78">
        <f t="shared" si="6"/>
        <v>113000</v>
      </c>
      <c r="I177" s="78">
        <f t="shared" si="7"/>
        <v>123000</v>
      </c>
    </row>
    <row r="178" spans="1:9" x14ac:dyDescent="0.25">
      <c r="A178" s="112">
        <f t="shared" si="8"/>
        <v>119000</v>
      </c>
      <c r="B178" s="66"/>
      <c r="D178" s="74"/>
      <c r="E178" s="75">
        <f t="shared" ref="E178:E185" si="9">IF(A178&lt;=$C$21,$C$17*EXP(-A178/$C$19),$C$18*EXP(-(A178-$C$21)/$C$20))</f>
        <v>7482.0435172214075</v>
      </c>
      <c r="F178" s="76">
        <f>IF(A178&lt;=$C$21,IF($C$12*(1-$C$43*(EXP(A178/$C$19)-1))&gt;0,$C$12*(1-$C$43*(EXP(A178/$C$19)-1)),0),IF($C$47*(1-$C$45*(EXP((A178-$C$21)/$C$20)-1))&gt;0,$C$47*(1-$C$45*(EXP((A178-$C$21)/$C$20)-1)),0))</f>
        <v>0</v>
      </c>
      <c r="G178" s="77">
        <f>IF(A178&lt;=$C$21,($C$5-$C$8)*(F178/$C$12)^(1/$C$11)+$C$8, ($C$46-$C$8)*(F178/$C$47)^(1/$C$11)+$C$8)</f>
        <v>0.15</v>
      </c>
      <c r="H178" s="78">
        <f t="shared" ref="H178:H185" si="10">A178-$C$6/2</f>
        <v>114000</v>
      </c>
      <c r="I178" s="78">
        <f t="shared" ref="I178:I185" si="11">A178+$C$6/2</f>
        <v>124000</v>
      </c>
    </row>
    <row r="179" spans="1:9" x14ac:dyDescent="0.25">
      <c r="A179" s="112">
        <f t="shared" si="8"/>
        <v>120000</v>
      </c>
      <c r="B179" s="66"/>
      <c r="D179" s="74"/>
      <c r="E179" s="75">
        <f t="shared" si="9"/>
        <v>7369.5337208313149</v>
      </c>
      <c r="F179" s="76">
        <f>IF(A179&lt;=$C$21,IF($C$12*(1-$C$43*(EXP(A179/$C$19)-1))&gt;0,$C$12*(1-$C$43*(EXP(A179/$C$19)-1)),0),IF($C$47*(1-$C$45*(EXP((A179-$C$21)/$C$20)-1))&gt;0,$C$47*(1-$C$45*(EXP((A179-$C$21)/$C$20)-1)),0))</f>
        <v>0</v>
      </c>
      <c r="G179" s="77">
        <f>IF(A179&lt;=$C$21,($C$5-$C$8)*(F179/$C$12)^(1/$C$11)+$C$8, ($C$46-$C$8)*(F179/$C$47)^(1/$C$11)+$C$8)</f>
        <v>0.15</v>
      </c>
      <c r="H179" s="78">
        <f t="shared" si="10"/>
        <v>115000</v>
      </c>
      <c r="I179" s="78">
        <f t="shared" si="11"/>
        <v>125000</v>
      </c>
    </row>
    <row r="180" spans="1:9" x14ac:dyDescent="0.25">
      <c r="A180" s="112">
        <f t="shared" si="8"/>
        <v>121000</v>
      </c>
      <c r="B180" s="66"/>
      <c r="D180" s="74"/>
      <c r="E180" s="75">
        <f t="shared" si="9"/>
        <v>7258.7157689559717</v>
      </c>
      <c r="F180" s="76">
        <f>IF(A180&lt;=$C$21,IF($C$12*(1-$C$43*(EXP(A180/$C$19)-1))&gt;0,$C$12*(1-$C$43*(EXP(A180/$C$19)-1)),0),IF($C$47*(1-$C$45*(EXP((A180-$C$21)/$C$20)-1))&gt;0,$C$47*(1-$C$45*(EXP((A180-$C$21)/$C$20)-1)),0))</f>
        <v>0</v>
      </c>
      <c r="G180" s="77">
        <f>IF(A180&lt;=$C$21,($C$5-$C$8)*(F180/$C$12)^(1/$C$11)+$C$8, ($C$46-$C$8)*(F180/$C$47)^(1/$C$11)+$C$8)</f>
        <v>0.15</v>
      </c>
      <c r="H180" s="78">
        <f t="shared" si="10"/>
        <v>116000</v>
      </c>
      <c r="I180" s="78">
        <f t="shared" si="11"/>
        <v>126000</v>
      </c>
    </row>
    <row r="181" spans="1:9" x14ac:dyDescent="0.25">
      <c r="A181" s="112">
        <f t="shared" si="8"/>
        <v>122000</v>
      </c>
      <c r="B181" s="66"/>
      <c r="D181" s="74"/>
      <c r="E181" s="75">
        <f t="shared" si="9"/>
        <v>7149.5642208075215</v>
      </c>
      <c r="F181" s="76">
        <f>IF(A181&lt;=$C$21,IF($C$12*(1-$C$43*(EXP(A181/$C$19)-1))&gt;0,$C$12*(1-$C$43*(EXP(A181/$C$19)-1)),0),IF($C$47*(1-$C$45*(EXP((A181-$C$21)/$C$20)-1))&gt;0,$C$47*(1-$C$45*(EXP((A181-$C$21)/$C$20)-1)),0))</f>
        <v>0</v>
      </c>
      <c r="G181" s="77">
        <f>IF(A181&lt;=$C$21,($C$5-$C$8)*(F181/$C$12)^(1/$C$11)+$C$8, ($C$46-$C$8)*(F181/$C$47)^(1/$C$11)+$C$8)</f>
        <v>0.15</v>
      </c>
      <c r="H181" s="78">
        <f t="shared" si="10"/>
        <v>117000</v>
      </c>
      <c r="I181" s="78">
        <f t="shared" si="11"/>
        <v>127000</v>
      </c>
    </row>
    <row r="182" spans="1:9" x14ac:dyDescent="0.25">
      <c r="A182" s="112">
        <f t="shared" si="8"/>
        <v>123000</v>
      </c>
      <c r="B182" s="66"/>
      <c r="D182" s="74"/>
      <c r="E182" s="75">
        <f t="shared" si="9"/>
        <v>7042.0540181590777</v>
      </c>
      <c r="F182" s="76">
        <f>IF(A182&lt;=$C$21,IF($C$12*(1-$C$43*(EXP(A182/$C$19)-1))&gt;0,$C$12*(1-$C$43*(EXP(A182/$C$19)-1)),0),IF($C$47*(1-$C$45*(EXP((A182-$C$21)/$C$20)-1))&gt;0,$C$47*(1-$C$45*(EXP((A182-$C$21)/$C$20)-1)),0))</f>
        <v>0</v>
      </c>
      <c r="G182" s="77">
        <f>IF(A182&lt;=$C$21,($C$5-$C$8)*(F182/$C$12)^(1/$C$11)+$C$8, ($C$46-$C$8)*(F182/$C$47)^(1/$C$11)+$C$8)</f>
        <v>0.15</v>
      </c>
      <c r="H182" s="78">
        <f t="shared" si="10"/>
        <v>118000</v>
      </c>
      <c r="I182" s="78">
        <f t="shared" si="11"/>
        <v>128000</v>
      </c>
    </row>
    <row r="183" spans="1:9" x14ac:dyDescent="0.25">
      <c r="A183" s="112">
        <f t="shared" si="8"/>
        <v>124000</v>
      </c>
      <c r="B183" s="66"/>
      <c r="D183" s="74"/>
      <c r="E183" s="75">
        <f t="shared" si="9"/>
        <v>6936.160479592043</v>
      </c>
      <c r="F183" s="76">
        <f>IF(A183&lt;=$C$21,IF($C$12*(1-$C$43*(EXP(A183/$C$19)-1))&gt;0,$C$12*(1-$C$43*(EXP(A183/$C$19)-1)),0),IF($C$47*(1-$C$45*(EXP((A183-$C$21)/$C$20)-1))&gt;0,$C$47*(1-$C$45*(EXP((A183-$C$21)/$C$20)-1)),0))</f>
        <v>0</v>
      </c>
      <c r="G183" s="77">
        <f>IF(A183&lt;=$C$21,($C$5-$C$8)*(F183/$C$12)^(1/$C$11)+$C$8, ($C$46-$C$8)*(F183/$C$47)^(1/$C$11)+$C$8)</f>
        <v>0.15</v>
      </c>
      <c r="H183" s="78">
        <f t="shared" si="10"/>
        <v>119000</v>
      </c>
      <c r="I183" s="78">
        <f t="shared" si="11"/>
        <v>129000</v>
      </c>
    </row>
    <row r="184" spans="1:9" x14ac:dyDescent="0.25">
      <c r="A184" s="112">
        <f t="shared" si="8"/>
        <v>125000</v>
      </c>
      <c r="B184" s="66"/>
      <c r="D184" s="74"/>
      <c r="E184" s="75">
        <f t="shared" si="9"/>
        <v>6831.8592948299256</v>
      </c>
      <c r="F184" s="76">
        <f>IF(A184&lt;=$C$21,IF($C$12*(1-$C$43*(EXP(A184/$C$19)-1))&gt;0,$C$12*(1-$C$43*(EXP(A184/$C$19)-1)),0),IF($C$47*(1-$C$45*(EXP((A184-$C$21)/$C$20)-1))&gt;0,$C$47*(1-$C$45*(EXP((A184-$C$21)/$C$20)-1)),0))</f>
        <v>0</v>
      </c>
      <c r="G184" s="77">
        <f>IF(A184&lt;=$C$21,($C$5-$C$8)*(F184/$C$12)^(1/$C$11)+$C$8, ($C$46-$C$8)*(F184/$C$47)^(1/$C$11)+$C$8)</f>
        <v>0.15</v>
      </c>
      <c r="H184" s="78">
        <f t="shared" si="10"/>
        <v>120000</v>
      </c>
      <c r="I184" s="78">
        <f t="shared" si="11"/>
        <v>130000</v>
      </c>
    </row>
    <row r="185" spans="1:9" ht="15.75" thickBot="1" x14ac:dyDescent="0.3">
      <c r="A185" s="113">
        <f t="shared" si="8"/>
        <v>126000</v>
      </c>
      <c r="B185" s="82"/>
      <c r="C185" s="27"/>
      <c r="D185" s="83"/>
      <c r="E185" s="84">
        <f t="shared" si="9"/>
        <v>6729.1265191573602</v>
      </c>
      <c r="F185" s="85">
        <f>IF(A185&lt;=$C$21,IF($C$12*(1-$C$43*(EXP(A185/$C$19)-1))&gt;0,$C$12*(1-$C$43*(EXP(A185/$C$19)-1)),0),IF($C$47*(1-$C$45*(EXP((A185-$C$21)/$C$20)-1))&gt;0,$C$47*(1-$C$45*(EXP((A185-$C$21)/$C$20)-1)),0))</f>
        <v>0</v>
      </c>
      <c r="G185" s="86">
        <f>IF(A185&lt;=$C$21,($C$5-$C$8)*(F185/$C$12)^(1/$C$11)+$C$8, ($C$46-$C$8)*(F185/$C$47)^(1/$C$11)+$C$8)</f>
        <v>0.15</v>
      </c>
      <c r="H185" s="87">
        <f t="shared" si="10"/>
        <v>121000</v>
      </c>
      <c r="I185" s="87">
        <f t="shared" si="11"/>
        <v>131000</v>
      </c>
    </row>
    <row r="186" spans="1:9" x14ac:dyDescent="0.25">
      <c r="B186" s="68"/>
      <c r="C186" s="68"/>
      <c r="D186" s="68"/>
    </row>
  </sheetData>
  <mergeCells count="7">
    <mergeCell ref="F43:I47"/>
    <mergeCell ref="A3:D3"/>
    <mergeCell ref="F3:I3"/>
    <mergeCell ref="A10:D10"/>
    <mergeCell ref="A16:D16"/>
    <mergeCell ref="A42:D42"/>
    <mergeCell ref="F42:I42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6"/>
  <sheetViews>
    <sheetView workbookViewId="0">
      <selection activeCell="M29" sqref="M29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71</v>
      </c>
      <c r="B2" s="3"/>
      <c r="C2" s="3"/>
      <c r="D2" s="3"/>
    </row>
    <row r="3" spans="1:17" ht="15.75" thickBot="1" x14ac:dyDescent="0.3">
      <c r="A3" s="154" t="s">
        <v>55</v>
      </c>
      <c r="B3" s="155"/>
      <c r="C3" s="155"/>
      <c r="D3" s="156"/>
      <c r="F3" s="139" t="s">
        <v>11</v>
      </c>
      <c r="G3" s="140"/>
      <c r="H3" s="140"/>
      <c r="I3" s="141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</v>
      </c>
      <c r="D5" s="17" t="s">
        <v>13</v>
      </c>
      <c r="F5" s="110">
        <v>141500</v>
      </c>
      <c r="G5" s="108">
        <v>8.3000000000000004E-2</v>
      </c>
      <c r="H5" s="110"/>
      <c r="I5" s="108"/>
      <c r="Q5" s="13"/>
    </row>
    <row r="6" spans="1:17" x14ac:dyDescent="0.25">
      <c r="A6" s="20" t="s">
        <v>21</v>
      </c>
      <c r="B6" s="15" t="s">
        <v>22</v>
      </c>
      <c r="C6" s="16">
        <v>10000</v>
      </c>
      <c r="D6" s="17" t="s">
        <v>7</v>
      </c>
      <c r="F6" s="18">
        <v>138000</v>
      </c>
      <c r="G6" s="109">
        <v>8.3000000000000004E-2</v>
      </c>
      <c r="H6" s="18"/>
      <c r="I6" s="109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</v>
      </c>
      <c r="D7" s="17" t="s">
        <v>7</v>
      </c>
      <c r="F7" s="18">
        <v>128300</v>
      </c>
      <c r="G7" s="109">
        <v>8.5999999999999993E-2</v>
      </c>
      <c r="H7" s="18"/>
      <c r="I7" s="109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8">
        <v>0.15</v>
      </c>
      <c r="D8" s="99" t="s">
        <v>13</v>
      </c>
      <c r="F8" s="18">
        <v>118000</v>
      </c>
      <c r="G8" s="109">
        <v>8.5999999999999993E-2</v>
      </c>
      <c r="H8" s="18"/>
      <c r="I8" s="109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8">
        <v>111700</v>
      </c>
      <c r="G9" s="109">
        <v>0.09</v>
      </c>
      <c r="H9" s="18"/>
      <c r="I9" s="109"/>
      <c r="K9" s="21"/>
      <c r="L9" s="21"/>
      <c r="M9" s="21"/>
      <c r="Q9" s="13"/>
    </row>
    <row r="10" spans="1:17" ht="15.75" thickBot="1" x14ac:dyDescent="0.3">
      <c r="A10" s="136" t="s">
        <v>53</v>
      </c>
      <c r="B10" s="137"/>
      <c r="C10" s="137"/>
      <c r="D10" s="138"/>
      <c r="E10" s="21"/>
      <c r="F10" s="18">
        <v>103500</v>
      </c>
      <c r="G10" s="109">
        <v>0.09</v>
      </c>
      <c r="H10" s="18"/>
      <c r="I10" s="109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0.3</v>
      </c>
      <c r="D11" s="30"/>
      <c r="F11" s="18">
        <v>100300</v>
      </c>
      <c r="G11" s="109">
        <v>0.108</v>
      </c>
      <c r="H11" s="18"/>
      <c r="I11" s="19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15</v>
      </c>
      <c r="D12" s="34" t="s">
        <v>37</v>
      </c>
      <c r="F12" s="18">
        <v>98200</v>
      </c>
      <c r="G12" s="109">
        <v>0.11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100</v>
      </c>
      <c r="D13" s="17" t="s">
        <v>31</v>
      </c>
      <c r="F13" s="18">
        <v>90900</v>
      </c>
      <c r="G13" s="19">
        <v>0.113</v>
      </c>
      <c r="H13" s="18"/>
      <c r="I13" s="35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0.15</v>
      </c>
      <c r="D14" s="40" t="s">
        <v>34</v>
      </c>
      <c r="F14" s="18">
        <v>86000</v>
      </c>
      <c r="G14" s="19">
        <v>0.115</v>
      </c>
      <c r="H14" s="18"/>
      <c r="I14" s="35"/>
      <c r="K14" s="21"/>
      <c r="L14" s="21"/>
      <c r="M14" s="21"/>
    </row>
    <row r="15" spans="1:17" ht="15.75" thickBot="1" x14ac:dyDescent="0.3">
      <c r="A15" s="21"/>
      <c r="F15" s="18">
        <v>81500</v>
      </c>
      <c r="G15" s="19">
        <v>0.11899999999999999</v>
      </c>
      <c r="H15" s="18"/>
      <c r="I15" s="35"/>
      <c r="K15" s="21"/>
      <c r="L15" s="21"/>
      <c r="M15" s="21"/>
    </row>
    <row r="16" spans="1:17" ht="15.75" thickBot="1" x14ac:dyDescent="0.3">
      <c r="A16" s="136" t="s">
        <v>3</v>
      </c>
      <c r="B16" s="137"/>
      <c r="C16" s="137"/>
      <c r="D16" s="138"/>
      <c r="F16" s="18">
        <v>77000</v>
      </c>
      <c r="G16" s="19">
        <v>0.11799999999999999</v>
      </c>
      <c r="H16" s="18"/>
      <c r="I16" s="35"/>
      <c r="K16" s="21"/>
      <c r="L16" s="21"/>
      <c r="M16" s="21"/>
    </row>
    <row r="17" spans="1:23" x14ac:dyDescent="0.25">
      <c r="A17" s="28" t="s">
        <v>8</v>
      </c>
      <c r="B17" s="8" t="s">
        <v>9</v>
      </c>
      <c r="C17" s="9">
        <f>Overview!D18</f>
        <v>110434.78260869563</v>
      </c>
      <c r="D17" s="10" t="s">
        <v>10</v>
      </c>
      <c r="F17" s="18">
        <v>74000</v>
      </c>
      <c r="G17" s="19">
        <v>0.11899999999999999</v>
      </c>
      <c r="H17" s="18"/>
      <c r="I17" s="35"/>
      <c r="K17" s="21"/>
      <c r="L17" s="21"/>
      <c r="M17" s="21"/>
    </row>
    <row r="18" spans="1:23" x14ac:dyDescent="0.25">
      <c r="A18" s="20" t="s">
        <v>14</v>
      </c>
      <c r="B18" s="15" t="s">
        <v>15</v>
      </c>
      <c r="C18" s="94">
        <f>Overview!D19</f>
        <v>32531.307126420543</v>
      </c>
      <c r="D18" s="17" t="s">
        <v>10</v>
      </c>
      <c r="E18" s="41"/>
      <c r="F18" s="18">
        <v>72000</v>
      </c>
      <c r="G18" s="19">
        <v>0.11899999999999999</v>
      </c>
      <c r="H18" s="18"/>
      <c r="I18" s="35"/>
      <c r="K18" s="21"/>
      <c r="L18" s="21"/>
      <c r="M18" s="21"/>
    </row>
    <row r="19" spans="1:23" x14ac:dyDescent="0.25">
      <c r="A19" s="24" t="s">
        <v>52</v>
      </c>
      <c r="B19" s="15" t="s">
        <v>20</v>
      </c>
      <c r="C19" s="94">
        <f>Overview!D20</f>
        <v>18000</v>
      </c>
      <c r="D19" s="23" t="s">
        <v>7</v>
      </c>
      <c r="F19" s="18">
        <v>66500</v>
      </c>
      <c r="G19" s="19">
        <v>0.124</v>
      </c>
      <c r="H19" s="18"/>
      <c r="I19" s="35"/>
      <c r="K19" s="21"/>
      <c r="L19" s="21"/>
      <c r="M19" s="21"/>
    </row>
    <row r="20" spans="1:23" x14ac:dyDescent="0.25">
      <c r="A20" s="24" t="s">
        <v>58</v>
      </c>
      <c r="B20" s="15" t="s">
        <v>23</v>
      </c>
      <c r="C20" s="94">
        <f>Overview!D21</f>
        <v>66000</v>
      </c>
      <c r="D20" s="23" t="s">
        <v>7</v>
      </c>
      <c r="F20" s="18">
        <v>64300</v>
      </c>
      <c r="G20" s="19">
        <v>0.13300000000000001</v>
      </c>
      <c r="H20" s="18"/>
      <c r="I20" s="35"/>
    </row>
    <row r="21" spans="1:23" x14ac:dyDescent="0.25">
      <c r="A21" s="56" t="s">
        <v>57</v>
      </c>
      <c r="B21" s="15" t="s">
        <v>25</v>
      </c>
      <c r="C21" s="25">
        <f>Overview!D22</f>
        <v>22000</v>
      </c>
      <c r="D21" s="17" t="s">
        <v>7</v>
      </c>
      <c r="F21" s="18">
        <v>62000</v>
      </c>
      <c r="G21" s="19">
        <v>0.13600000000000001</v>
      </c>
      <c r="H21" s="18"/>
      <c r="I21" s="35"/>
      <c r="J21" s="21"/>
      <c r="K21" s="42"/>
      <c r="L21" s="42"/>
      <c r="M21" s="42"/>
      <c r="T21" s="43"/>
      <c r="W21" s="43"/>
    </row>
    <row r="22" spans="1:23" ht="15.75" thickBot="1" x14ac:dyDescent="0.3">
      <c r="A22" s="91" t="s">
        <v>28</v>
      </c>
      <c r="B22" s="38" t="s">
        <v>29</v>
      </c>
      <c r="C22" s="92">
        <f>Overview!D23</f>
        <v>11.5</v>
      </c>
      <c r="D22" s="93" t="s">
        <v>7</v>
      </c>
      <c r="F22" s="18">
        <v>57000</v>
      </c>
      <c r="G22" s="19">
        <v>0.15</v>
      </c>
      <c r="H22" s="18"/>
      <c r="I22" s="35"/>
      <c r="J22" s="21"/>
    </row>
    <row r="23" spans="1:23" x14ac:dyDescent="0.25">
      <c r="A23" s="89"/>
      <c r="B23" s="62"/>
      <c r="C23" s="90"/>
      <c r="D23" s="158"/>
      <c r="F23" s="18">
        <v>51500</v>
      </c>
      <c r="G23" s="19">
        <v>0.17</v>
      </c>
      <c r="H23" s="18"/>
      <c r="I23" s="35"/>
      <c r="J23" s="21"/>
    </row>
    <row r="24" spans="1:23" x14ac:dyDescent="0.25">
      <c r="A24" s="89"/>
      <c r="B24" s="62"/>
      <c r="C24" s="90"/>
      <c r="D24" s="158"/>
      <c r="F24" s="18">
        <v>45600</v>
      </c>
      <c r="G24" s="19">
        <v>0.189</v>
      </c>
      <c r="H24" s="18"/>
      <c r="I24" s="35"/>
      <c r="J24" s="21"/>
    </row>
    <row r="25" spans="1:23" x14ac:dyDescent="0.25">
      <c r="A25" s="89"/>
      <c r="B25" s="62"/>
      <c r="C25" s="90"/>
      <c r="D25" s="158"/>
      <c r="F25" s="18">
        <v>38000</v>
      </c>
      <c r="G25" s="19">
        <v>0.19800000000000001</v>
      </c>
      <c r="H25" s="18"/>
      <c r="I25" s="35"/>
      <c r="J25" s="21"/>
    </row>
    <row r="26" spans="1:23" x14ac:dyDescent="0.25">
      <c r="A26" s="89"/>
      <c r="B26" s="62"/>
      <c r="C26" s="90"/>
      <c r="D26" s="158"/>
      <c r="F26" s="18">
        <v>34000</v>
      </c>
      <c r="G26" s="19">
        <v>0.2</v>
      </c>
      <c r="H26" s="18"/>
      <c r="I26" s="35"/>
      <c r="J26" s="21"/>
    </row>
    <row r="27" spans="1:23" x14ac:dyDescent="0.25">
      <c r="A27" s="89"/>
      <c r="B27" s="62"/>
      <c r="C27" s="90"/>
      <c r="D27" s="158"/>
      <c r="F27" s="18">
        <v>23000</v>
      </c>
      <c r="G27" s="19">
        <v>0.54800000000000004</v>
      </c>
      <c r="H27" s="18"/>
      <c r="I27" s="35"/>
      <c r="J27" s="21"/>
    </row>
    <row r="28" spans="1:23" x14ac:dyDescent="0.25">
      <c r="A28" s="89"/>
      <c r="B28" s="62"/>
      <c r="C28" s="90"/>
      <c r="D28" s="158"/>
      <c r="F28" s="18">
        <v>17000</v>
      </c>
      <c r="G28" s="19">
        <v>1.01</v>
      </c>
      <c r="H28" s="18"/>
      <c r="I28" s="35"/>
      <c r="J28" s="21"/>
    </row>
    <row r="29" spans="1:23" x14ac:dyDescent="0.25">
      <c r="A29" s="89"/>
      <c r="B29" s="62"/>
      <c r="C29" s="90"/>
      <c r="D29" s="158"/>
      <c r="F29" s="18">
        <v>5400</v>
      </c>
      <c r="G29" s="19">
        <v>2.95</v>
      </c>
      <c r="H29" s="18"/>
      <c r="I29" s="35"/>
      <c r="J29" s="21"/>
    </row>
    <row r="30" spans="1:23" x14ac:dyDescent="0.25">
      <c r="A30" s="89"/>
      <c r="B30" s="62"/>
      <c r="C30" s="90"/>
      <c r="D30" s="158"/>
      <c r="F30" s="18">
        <v>0</v>
      </c>
      <c r="G30" s="19">
        <v>3.92</v>
      </c>
      <c r="H30" s="18"/>
      <c r="I30" s="35"/>
      <c r="J30" s="21"/>
    </row>
    <row r="31" spans="1:23" x14ac:dyDescent="0.25">
      <c r="A31" s="89"/>
      <c r="B31" s="62"/>
      <c r="C31" s="90"/>
      <c r="D31" s="158"/>
      <c r="F31" s="18">
        <v>-19300</v>
      </c>
      <c r="G31" s="19">
        <v>10.5</v>
      </c>
      <c r="H31" s="18"/>
      <c r="I31" s="35"/>
      <c r="J31" s="21"/>
    </row>
    <row r="32" spans="1:23" x14ac:dyDescent="0.25">
      <c r="A32" s="89"/>
      <c r="B32" s="62"/>
      <c r="C32" s="90"/>
      <c r="D32" s="158"/>
      <c r="F32" s="18">
        <v>-30000</v>
      </c>
      <c r="G32" s="19">
        <v>13.2</v>
      </c>
      <c r="H32" s="18"/>
      <c r="I32" s="35"/>
      <c r="J32" s="21"/>
    </row>
    <row r="33" spans="1:24" x14ac:dyDescent="0.25">
      <c r="A33" s="89"/>
      <c r="B33" s="62"/>
      <c r="C33" s="90"/>
      <c r="D33" s="158"/>
      <c r="F33" s="18">
        <v>112100</v>
      </c>
      <c r="G33" s="19">
        <v>8.7999999999999995E-2</v>
      </c>
      <c r="H33" s="18"/>
      <c r="I33" s="35"/>
      <c r="J33" s="21"/>
    </row>
    <row r="34" spans="1:24" x14ac:dyDescent="0.25">
      <c r="A34" s="89"/>
      <c r="B34" s="62"/>
      <c r="C34" s="90"/>
      <c r="D34" s="158"/>
      <c r="F34" s="18">
        <v>104400</v>
      </c>
      <c r="G34" s="19">
        <v>9.0999999999999998E-2</v>
      </c>
      <c r="H34" s="18"/>
      <c r="I34" s="35"/>
      <c r="J34" s="21"/>
    </row>
    <row r="35" spans="1:24" x14ac:dyDescent="0.25">
      <c r="A35" s="89"/>
      <c r="B35" s="62"/>
      <c r="C35" s="90"/>
      <c r="D35" s="158"/>
      <c r="F35" s="18">
        <v>87000</v>
      </c>
      <c r="G35" s="19">
        <v>0.11600000000000001</v>
      </c>
      <c r="H35" s="18"/>
      <c r="I35" s="35"/>
      <c r="J35" s="21"/>
    </row>
    <row r="36" spans="1:24" x14ac:dyDescent="0.25">
      <c r="A36" s="89"/>
      <c r="B36" s="62"/>
      <c r="C36" s="90"/>
      <c r="D36" s="158"/>
      <c r="F36" s="18">
        <v>77000</v>
      </c>
      <c r="G36" s="19">
        <v>0.11700000000000001</v>
      </c>
      <c r="H36" s="18"/>
      <c r="I36" s="35"/>
      <c r="J36" s="21"/>
    </row>
    <row r="37" spans="1:24" x14ac:dyDescent="0.25">
      <c r="A37" s="89"/>
      <c r="B37" s="62"/>
      <c r="C37" s="90"/>
      <c r="D37" s="158"/>
      <c r="F37" s="18">
        <v>65000</v>
      </c>
      <c r="G37" s="19">
        <v>9.0999999999999998E-2</v>
      </c>
      <c r="H37" s="18"/>
      <c r="I37" s="35"/>
      <c r="J37" s="21"/>
    </row>
    <row r="38" spans="1:24" x14ac:dyDescent="0.25">
      <c r="A38" s="89"/>
      <c r="B38" s="62"/>
      <c r="C38" s="90"/>
      <c r="D38" s="158"/>
      <c r="F38" s="18">
        <v>52000</v>
      </c>
      <c r="G38" s="19">
        <v>0.13200000000000001</v>
      </c>
      <c r="H38" s="18"/>
      <c r="I38" s="35"/>
      <c r="J38" s="21"/>
    </row>
    <row r="39" spans="1:24" x14ac:dyDescent="0.25">
      <c r="A39" s="89"/>
      <c r="B39" s="62"/>
      <c r="C39" s="90"/>
      <c r="D39" s="158"/>
      <c r="F39" s="18">
        <v>-30000</v>
      </c>
      <c r="G39" s="19">
        <v>13.4</v>
      </c>
      <c r="H39" s="18"/>
      <c r="I39" s="35"/>
      <c r="J39" s="21"/>
    </row>
    <row r="40" spans="1:24" ht="15.75" thickBot="1" x14ac:dyDescent="0.3">
      <c r="A40" s="89"/>
      <c r="B40" s="62"/>
      <c r="C40" s="90"/>
      <c r="D40" s="158"/>
      <c r="F40" s="45">
        <v>-30000</v>
      </c>
      <c r="G40" s="46">
        <v>13.5</v>
      </c>
      <c r="H40" s="45"/>
      <c r="I40" s="47"/>
      <c r="J40" s="21"/>
    </row>
    <row r="41" spans="1:24" ht="15.75" thickBot="1" x14ac:dyDescent="0.3">
      <c r="A41" s="89"/>
      <c r="B41" s="62"/>
      <c r="C41" s="90"/>
      <c r="D41" s="157"/>
      <c r="F41" s="55"/>
      <c r="G41" s="55"/>
      <c r="H41" s="55"/>
      <c r="I41" s="55"/>
      <c r="J41" s="55"/>
      <c r="S41" s="49"/>
      <c r="T41" s="43"/>
      <c r="W41" s="43"/>
    </row>
    <row r="42" spans="1:24" ht="15.75" thickBot="1" x14ac:dyDescent="0.3">
      <c r="A42" s="137" t="s">
        <v>56</v>
      </c>
      <c r="B42" s="137"/>
      <c r="C42" s="137"/>
      <c r="D42" s="138"/>
      <c r="F42" s="142" t="s">
        <v>43</v>
      </c>
      <c r="G42" s="143"/>
      <c r="H42" s="143"/>
      <c r="I42" s="144"/>
      <c r="J42" s="55"/>
      <c r="V42" s="43"/>
      <c r="W42" s="43"/>
      <c r="X42" s="43"/>
    </row>
    <row r="43" spans="1:24" x14ac:dyDescent="0.25">
      <c r="A43" s="95" t="s">
        <v>64</v>
      </c>
      <c r="B43" s="96" t="s">
        <v>54</v>
      </c>
      <c r="C43" s="51">
        <f>$C$11*$C$19/C$14/$C$17</f>
        <v>0.325984251968504</v>
      </c>
      <c r="D43" s="30"/>
      <c r="F43" s="145" t="s">
        <v>69</v>
      </c>
      <c r="G43" s="146"/>
      <c r="H43" s="146"/>
      <c r="I43" s="147"/>
      <c r="J43" s="55"/>
      <c r="V43" s="43"/>
      <c r="W43" s="43"/>
      <c r="X43" s="43"/>
    </row>
    <row r="44" spans="1:24" x14ac:dyDescent="0.25">
      <c r="A44" s="14" t="s">
        <v>48</v>
      </c>
      <c r="B44" s="15" t="s">
        <v>47</v>
      </c>
      <c r="C44" s="53">
        <f>C47/C13</f>
        <v>3.290369297728981E-2</v>
      </c>
      <c r="D44" s="54" t="s">
        <v>34</v>
      </c>
      <c r="F44" s="148"/>
      <c r="G44" s="149"/>
      <c r="H44" s="149"/>
      <c r="I44" s="150"/>
      <c r="J44" s="55"/>
      <c r="V44" s="43"/>
      <c r="W44" s="43"/>
      <c r="X44" s="43"/>
    </row>
    <row r="45" spans="1:24" x14ac:dyDescent="0.25">
      <c r="A45" s="97" t="s">
        <v>63</v>
      </c>
      <c r="B45" s="88" t="s">
        <v>59</v>
      </c>
      <c r="C45" s="53">
        <f>C11*C20/C44/C18</f>
        <v>18.497755396414078</v>
      </c>
      <c r="D45" s="54"/>
      <c r="F45" s="148"/>
      <c r="G45" s="149"/>
      <c r="H45" s="149"/>
      <c r="I45" s="150"/>
      <c r="J45" s="50"/>
      <c r="V45" s="43"/>
      <c r="W45" s="43"/>
      <c r="X45" s="43"/>
    </row>
    <row r="46" spans="1:24" x14ac:dyDescent="0.25">
      <c r="A46" s="56" t="s">
        <v>49</v>
      </c>
      <c r="B46" s="15" t="s">
        <v>60</v>
      </c>
      <c r="C46" s="57">
        <f>($C$5-$C$8)*(C47/C12)^(1/$C$11)+$C$8</f>
        <v>0.16814218022633512</v>
      </c>
      <c r="D46" s="17" t="s">
        <v>13</v>
      </c>
      <c r="E46" s="21"/>
      <c r="F46" s="148"/>
      <c r="G46" s="149"/>
      <c r="H46" s="149"/>
      <c r="I46" s="150"/>
      <c r="J46" s="52"/>
      <c r="P46" s="21"/>
      <c r="Q46" s="21"/>
      <c r="V46" s="43"/>
      <c r="W46" s="43"/>
      <c r="X46" s="43"/>
    </row>
    <row r="47" spans="1:24" ht="15.75" thickBot="1" x14ac:dyDescent="0.3">
      <c r="A47" s="58" t="s">
        <v>50</v>
      </c>
      <c r="B47" s="59" t="s">
        <v>44</v>
      </c>
      <c r="C47" s="60">
        <f>C12*(1-C43*(EXP(C21/C19)-1))</f>
        <v>3.2903692977289811</v>
      </c>
      <c r="D47" s="26"/>
      <c r="E47" s="21"/>
      <c r="F47" s="151"/>
      <c r="G47" s="152"/>
      <c r="H47" s="152"/>
      <c r="I47" s="153"/>
      <c r="J47" s="52"/>
      <c r="P47" s="21"/>
      <c r="Q47" s="21"/>
      <c r="V47" s="43"/>
      <c r="W47" s="43"/>
      <c r="X47" s="43"/>
    </row>
    <row r="48" spans="1:24" ht="15.75" thickBot="1" x14ac:dyDescent="0.3">
      <c r="A48" s="61"/>
      <c r="B48" s="62"/>
      <c r="C48" s="63"/>
      <c r="D48" s="64"/>
      <c r="E48" s="21"/>
      <c r="F48" s="21"/>
      <c r="H48" s="21"/>
      <c r="I48" s="21"/>
    </row>
    <row r="49" spans="1:37" ht="15.75" thickBot="1" x14ac:dyDescent="0.3">
      <c r="A49" s="100" t="s">
        <v>38</v>
      </c>
      <c r="B49" s="101" t="s">
        <v>46</v>
      </c>
      <c r="C49" s="102"/>
      <c r="D49" s="103"/>
      <c r="E49" s="104" t="s">
        <v>39</v>
      </c>
      <c r="F49" s="104" t="s">
        <v>45</v>
      </c>
      <c r="G49" s="104" t="s">
        <v>40</v>
      </c>
      <c r="H49" s="104" t="s">
        <v>41</v>
      </c>
      <c r="I49" s="104" t="s">
        <v>42</v>
      </c>
      <c r="R49" s="43"/>
      <c r="S49" s="65"/>
      <c r="T49" s="65"/>
      <c r="U49" s="65"/>
      <c r="V49" s="65"/>
      <c r="W49" s="65"/>
      <c r="X49" s="65"/>
    </row>
    <row r="50" spans="1:37" x14ac:dyDescent="0.25">
      <c r="A50" s="111">
        <f>A51-$C$4-9000</f>
        <v>-18000</v>
      </c>
      <c r="B50" s="67"/>
      <c r="C50" s="68"/>
      <c r="D50" s="69"/>
      <c r="E50" s="70">
        <f t="shared" ref="E50:E113" si="0">IF(A50&lt;=$C$21,$C$17*EXP(-A50/$C$19),$C$18*EXP(-(A50-$C$21)/$C$20))</f>
        <v>300192.86279504234</v>
      </c>
      <c r="F50" s="71">
        <f>IF(A50&lt;=$C$21,IF($C$12*(1-$C$43*(EXP(A50/$C$19)-1))&gt;0,$C$12*(1-$C$43*(EXP(A50/$C$19)-1)),0),IF($C$47*(1-$C$45*(EXP((A50-$C$21)/$C$20)-1))&gt;0,$C$47*(1-$C$45*(EXP((A50-$C$21)/$C$20)-1)),0))</f>
        <v>18.090920212854602</v>
      </c>
      <c r="G50" s="72">
        <f>IF(A50&lt;=$C$21,($C$5-$C$8)*(F50/$C$12)^(1/$C$11)+$C$8, ($C$46-$C$8)*(F50/$C$47)^(1/$C$11)+$C$8)</f>
        <v>5.4720161810715222</v>
      </c>
      <c r="H50" s="73">
        <f t="shared" ref="H50:H113" si="1">A50-$C$6/2</f>
        <v>-23000</v>
      </c>
      <c r="I50" s="73">
        <f t="shared" ref="I50:I113" si="2">A50+$C$6/2</f>
        <v>-13000</v>
      </c>
      <c r="R50" s="43"/>
      <c r="S50" s="65"/>
      <c r="T50" s="65"/>
      <c r="U50" s="65"/>
      <c r="V50" s="65"/>
      <c r="W50" s="65"/>
      <c r="X50" s="65"/>
    </row>
    <row r="51" spans="1:37" x14ac:dyDescent="0.25">
      <c r="A51" s="112">
        <f t="shared" ref="A51:A58" si="3">A52-$C$4</f>
        <v>-8000</v>
      </c>
      <c r="B51" s="66"/>
      <c r="D51" s="74"/>
      <c r="E51" s="75">
        <f t="shared" si="0"/>
        <v>172236.68190961835</v>
      </c>
      <c r="F51" s="76">
        <f>IF(A51&lt;=$C$21,IF($C$12*(1-$C$43*(EXP(A51/$C$19)-1))&gt;0,$C$12*(1-$C$43*(EXP(A51/$C$19)-1)),0),IF($C$47*(1-$C$45*(EXP((A51-$C$21)/$C$20)-1))&gt;0,$C$47*(1-$C$45*(EXP((A51-$C$21)/$C$20)-1)),0))</f>
        <v>16.754543140039356</v>
      </c>
      <c r="G51" s="77">
        <f>IF(A51&lt;=$C$21,($C$5-$C$8)*(F51/$C$12)^(1/$C$11)+$C$8, ($C$46-$C$8)*(F51/$C$47)^(1/$C$11)+$C$8)</f>
        <v>4.2708103725694322</v>
      </c>
      <c r="H51" s="78">
        <f t="shared" si="1"/>
        <v>-13000</v>
      </c>
      <c r="I51" s="78">
        <f t="shared" si="2"/>
        <v>-3000</v>
      </c>
      <c r="R51" s="43"/>
      <c r="S51" s="65"/>
      <c r="T51" s="65"/>
      <c r="U51" s="65"/>
      <c r="V51" s="65"/>
      <c r="W51" s="65"/>
      <c r="X51" s="65"/>
    </row>
    <row r="52" spans="1:37" x14ac:dyDescent="0.25">
      <c r="A52" s="112">
        <f t="shared" si="3"/>
        <v>-7000</v>
      </c>
      <c r="B52" s="66"/>
      <c r="D52" s="74"/>
      <c r="E52" s="75">
        <f t="shared" si="0"/>
        <v>162928.9201454861</v>
      </c>
      <c r="F52" s="76">
        <f>IF(A52&lt;=$C$21,IF($C$12*(1-$C$43*(EXP(A52/$C$19)-1))&gt;0,$C$12*(1-$C$43*(EXP(A52/$C$19)-1)),0),IF($C$47*(1-$C$45*(EXP((A52-$C$21)/$C$20)-1))&gt;0,$C$47*(1-$C$45*(EXP((A52-$C$21)/$C$20)-1)),0))</f>
        <v>16.575435055579646</v>
      </c>
      <c r="G52" s="77">
        <f>IF(A52&lt;=$C$21,($C$5-$C$8)*(F52/$C$12)^(1/$C$11)+$C$8, ($C$46-$C$8)*(F52/$C$47)^(1/$C$11)+$C$8)</f>
        <v>4.1257931734386064</v>
      </c>
      <c r="H52" s="78">
        <f t="shared" si="1"/>
        <v>-12000</v>
      </c>
      <c r="I52" s="78">
        <f t="shared" si="2"/>
        <v>-2000</v>
      </c>
      <c r="R52" s="43"/>
      <c r="S52" s="65"/>
      <c r="T52" s="65"/>
      <c r="U52" s="65"/>
      <c r="V52" s="65"/>
      <c r="W52" s="65"/>
      <c r="X52" s="65"/>
    </row>
    <row r="53" spans="1:37" x14ac:dyDescent="0.25">
      <c r="A53" s="112">
        <f t="shared" si="3"/>
        <v>-6000</v>
      </c>
      <c r="B53" s="66"/>
      <c r="D53" s="74"/>
      <c r="E53" s="75">
        <f t="shared" si="0"/>
        <v>154124.15477037683</v>
      </c>
      <c r="F53" s="76">
        <f>IF(A53&lt;=$C$21,IF($C$12*(1-$C$43*(EXP(A53/$C$19)-1))&gt;0,$C$12*(1-$C$43*(EXP(A53/$C$19)-1)),0),IF($C$47*(1-$C$45*(EXP((A53-$C$21)/$C$20)-1))&gt;0,$C$47*(1-$C$45*(EXP((A53-$C$21)/$C$20)-1)),0))</f>
        <v>16.386094930186431</v>
      </c>
      <c r="G53" s="77">
        <f>IF(A53&lt;=$C$21,($C$5-$C$8)*(F53/$C$12)^(1/$C$11)+$C$8, ($C$46-$C$8)*(F53/$C$47)^(1/$C$11)+$C$8)</f>
        <v>3.9764163035748679</v>
      </c>
      <c r="H53" s="78">
        <f t="shared" si="1"/>
        <v>-11000</v>
      </c>
      <c r="I53" s="78">
        <f t="shared" si="2"/>
        <v>-1000</v>
      </c>
      <c r="R53" s="43"/>
      <c r="S53" s="65"/>
      <c r="T53" s="65"/>
      <c r="U53" s="65"/>
      <c r="V53" s="65"/>
      <c r="W53" s="65"/>
      <c r="X53" s="65"/>
    </row>
    <row r="54" spans="1:37" x14ac:dyDescent="0.25">
      <c r="A54" s="112">
        <f t="shared" si="3"/>
        <v>-5000</v>
      </c>
      <c r="B54" s="66"/>
      <c r="D54" s="74"/>
      <c r="E54" s="75">
        <f t="shared" si="0"/>
        <v>145795.20359228976</v>
      </c>
      <c r="F54" s="76">
        <f>IF(A54&lt;=$C$21,IF($C$12*(1-$C$43*(EXP(A54/$C$19)-1))&gt;0,$C$12*(1-$C$43*(EXP(A54/$C$19)-1)),0),IF($C$47*(1-$C$45*(EXP((A54-$C$21)/$C$20)-1))&gt;0,$C$47*(1-$C$45*(EXP((A54-$C$21)/$C$20)-1)),0))</f>
        <v>16.185938230436882</v>
      </c>
      <c r="G54" s="77">
        <f>IF(A54&lt;=$C$21,($C$5-$C$8)*(F54/$C$12)^(1/$C$11)+$C$8, ($C$46-$C$8)*(F54/$C$47)^(1/$C$11)+$C$8)</f>
        <v>3.8228251933929336</v>
      </c>
      <c r="H54" s="78">
        <f t="shared" si="1"/>
        <v>-10000</v>
      </c>
      <c r="I54" s="78">
        <f t="shared" si="2"/>
        <v>0</v>
      </c>
      <c r="R54" s="43"/>
      <c r="S54" s="65"/>
      <c r="T54" s="65"/>
      <c r="U54" s="65"/>
      <c r="V54" s="65"/>
      <c r="W54" s="65"/>
      <c r="X54" s="65"/>
    </row>
    <row r="55" spans="1:37" x14ac:dyDescent="0.25">
      <c r="A55" s="112">
        <f t="shared" si="3"/>
        <v>-4000</v>
      </c>
      <c r="B55" s="66"/>
      <c r="D55" s="74"/>
      <c r="E55" s="75">
        <f t="shared" si="0"/>
        <v>137916.35335931618</v>
      </c>
      <c r="F55" s="76">
        <f>IF(A55&lt;=$C$21,IF($C$12*(1-$C$43*(EXP(A55/$C$19)-1))&gt;0,$C$12*(1-$C$43*(EXP(A55/$C$19)-1)),0),IF($C$47*(1-$C$45*(EXP((A55-$C$21)/$C$20)-1))&gt;0,$C$47*(1-$C$45*(EXP((A55-$C$21)/$C$20)-1)),0))</f>
        <v>15.974347029831987</v>
      </c>
      <c r="G55" s="77">
        <f>IF(A55&lt;=$C$21,($C$5-$C$8)*(F55/$C$12)^(1/$C$11)+$C$8, ($C$46-$C$8)*(F55/$C$47)^(1/$C$11)+$C$8)</f>
        <v>3.6652081472329874</v>
      </c>
      <c r="H55" s="78">
        <f t="shared" si="1"/>
        <v>-9000</v>
      </c>
      <c r="I55" s="78">
        <f t="shared" si="2"/>
        <v>1000</v>
      </c>
      <c r="R55" s="43"/>
      <c r="S55" s="65"/>
      <c r="T55" s="65"/>
      <c r="U55" s="65"/>
      <c r="V55" s="65"/>
      <c r="W55" s="65"/>
      <c r="X55" s="65"/>
    </row>
    <row r="56" spans="1:37" x14ac:dyDescent="0.25">
      <c r="A56" s="112">
        <f t="shared" si="3"/>
        <v>-3000</v>
      </c>
      <c r="B56" s="66"/>
      <c r="D56" s="74"/>
      <c r="E56" s="75">
        <f t="shared" si="0"/>
        <v>130463.28037733652</v>
      </c>
      <c r="F56" s="76">
        <f>IF(A56&lt;=$C$21,IF($C$12*(1-$C$43*(EXP(A56/$C$19)-1))&gt;0,$C$12*(1-$C$43*(EXP(A56/$C$19)-1)),0),IF($C$47*(1-$C$45*(EXP((A56-$C$21)/$C$20)-1))&gt;0,$C$47*(1-$C$45*(EXP((A56-$C$21)/$C$20)-1)),0))</f>
        <v>15.750668101125424</v>
      </c>
      <c r="G56" s="77">
        <f>IF(A56&lt;=$C$21,($C$5-$C$8)*(F56/$C$12)^(1/$C$11)+$C$8, ($C$46-$C$8)*(F56/$C$47)^(1/$C$11)+$C$8)</f>
        <v>3.5038007967930729</v>
      </c>
      <c r="H56" s="78">
        <f t="shared" si="1"/>
        <v>-8000</v>
      </c>
      <c r="I56" s="78">
        <f t="shared" si="2"/>
        <v>2000</v>
      </c>
      <c r="R56" s="43"/>
      <c r="S56" s="65"/>
      <c r="T56" s="65"/>
      <c r="U56" s="65"/>
      <c r="V56" s="65"/>
      <c r="W56" s="65"/>
      <c r="X56" s="65"/>
    </row>
    <row r="57" spans="1:37" x14ac:dyDescent="0.25">
      <c r="A57" s="112">
        <f t="shared" si="3"/>
        <v>-2000</v>
      </c>
      <c r="B57" s="66"/>
      <c r="D57" s="74"/>
      <c r="E57" s="75">
        <f t="shared" si="0"/>
        <v>123412.97541757971</v>
      </c>
      <c r="F57" s="76">
        <f>IF(A57&lt;=$C$21,IF($C$12*(1-$C$43*(EXP(A57/$C$19)-1))&gt;0,$C$12*(1-$C$43*(EXP(A57/$C$19)-1)),0),IF($C$47*(1-$C$45*(EXP((A57-$C$21)/$C$20)-1))&gt;0,$C$47*(1-$C$45*(EXP((A57-$C$21)/$C$20)-1)),0))</f>
        <v>15.514210899671466</v>
      </c>
      <c r="G57" s="77">
        <f>IF(A57&lt;=$C$21,($C$5-$C$8)*(F57/$C$12)^(1/$C$11)+$C$8, ($C$46-$C$8)*(F57/$C$47)^(1/$C$11)+$C$8)</f>
        <v>3.3388906925383428</v>
      </c>
      <c r="H57" s="78">
        <f t="shared" si="1"/>
        <v>-7000</v>
      </c>
      <c r="I57" s="78">
        <f t="shared" si="2"/>
        <v>3000</v>
      </c>
      <c r="R57" s="43"/>
      <c r="S57" s="65"/>
      <c r="T57" s="65"/>
      <c r="U57" s="65"/>
      <c r="V57" s="65"/>
      <c r="W57" s="65"/>
      <c r="X57" s="65"/>
    </row>
    <row r="58" spans="1:37" x14ac:dyDescent="0.25">
      <c r="A58" s="112">
        <f t="shared" si="3"/>
        <v>-1000</v>
      </c>
      <c r="B58" s="66"/>
      <c r="D58" s="74"/>
      <c r="E58" s="75">
        <f t="shared" si="0"/>
        <v>116743.67268221741</v>
      </c>
      <c r="F58" s="76">
        <f>IF(A58&lt;=$C$21,IF($C$12*(1-$C$43*(EXP(A58/$C$19)-1))&gt;0,$C$12*(1-$C$43*(EXP(A58/$C$19)-1)),0),IF($C$47*(1-$C$45*(EXP((A58-$C$21)/$C$20)-1))&gt;0,$C$47*(1-$C$45*(EXP((A58-$C$21)/$C$20)-1)),0))</f>
        <v>15.264245431566131</v>
      </c>
      <c r="G58" s="77">
        <f>IF(A58&lt;=$C$21,($C$5-$C$8)*(F58/$C$12)^(1/$C$11)+$C$8, ($C$46-$C$8)*(F58/$C$47)^(1/$C$11)+$C$8)</f>
        <v>3.1708219691494066</v>
      </c>
      <c r="H58" s="78">
        <f t="shared" si="1"/>
        <v>-6000</v>
      </c>
      <c r="I58" s="78">
        <f t="shared" si="2"/>
        <v>4000</v>
      </c>
      <c r="R58" s="43"/>
      <c r="S58" s="65"/>
      <c r="T58" s="65"/>
      <c r="U58" s="65"/>
      <c r="V58" s="65"/>
      <c r="W58" s="65"/>
      <c r="X58" s="65"/>
    </row>
    <row r="59" spans="1:37" x14ac:dyDescent="0.25">
      <c r="A59" s="112">
        <v>0</v>
      </c>
      <c r="B59" s="66"/>
      <c r="D59" s="74"/>
      <c r="E59" s="75">
        <f t="shared" si="0"/>
        <v>110434.78260869563</v>
      </c>
      <c r="F59" s="76">
        <f>IF(A59&lt;=$C$21,IF($C$12*(1-$C$43*(EXP(A59/$C$19)-1))&gt;0,$C$12*(1-$C$43*(EXP(A59/$C$19)-1)),0),IF($C$47*(1-$C$45*(EXP((A59-$C$21)/$C$20)-1))&gt;0,$C$47*(1-$C$45*(EXP((A59-$C$21)/$C$20)-1)),0))</f>
        <v>15</v>
      </c>
      <c r="G59" s="77">
        <f>IF(A59&lt;=$C$21,($C$5-$C$8)*(F59/$C$12)^(1/$C$11)+$C$8, ($C$46-$C$8)*(F59/$C$47)^(1/$C$11)+$C$8)</f>
        <v>3</v>
      </c>
      <c r="H59" s="78">
        <f t="shared" si="1"/>
        <v>-5000</v>
      </c>
      <c r="I59" s="78">
        <f t="shared" si="2"/>
        <v>5000</v>
      </c>
      <c r="T59" s="79"/>
      <c r="U59" s="79"/>
      <c r="V59" s="79"/>
      <c r="W59" s="79"/>
      <c r="X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</row>
    <row r="60" spans="1:37" x14ac:dyDescent="0.25">
      <c r="A60" s="112">
        <f>A59+$C$4</f>
        <v>1000</v>
      </c>
      <c r="B60" s="66"/>
      <c r="D60" s="74"/>
      <c r="E60" s="75">
        <f t="shared" si="0"/>
        <v>104466.82830535581</v>
      </c>
      <c r="F60" s="76">
        <f>IF(A60&lt;=$C$21,IF($C$12*(1-$C$43*(EXP(A60/$C$19)-1))&gt;0,$C$12*(1-$C$43*(EXP(A60/$C$19)-1)),0),IF($C$47*(1-$C$45*(EXP((A60-$C$21)/$C$20)-1))&gt;0,$C$47*(1-$C$45*(EXP((A60-$C$21)/$C$20)-1)),0))</f>
        <v>14.7206588228653</v>
      </c>
      <c r="G60" s="77">
        <f>IF(A60&lt;=$C$21,($C$5-$C$8)*(F60/$C$12)^(1/$C$11)+$C$8, ($C$46-$C$8)*(F60/$C$47)^(1/$C$11)+$C$8)</f>
        <v>2.8268959301481265</v>
      </c>
      <c r="H60" s="78">
        <f t="shared" si="1"/>
        <v>-4000</v>
      </c>
      <c r="I60" s="78">
        <f t="shared" si="2"/>
        <v>6000</v>
      </c>
      <c r="T60" s="79"/>
      <c r="U60" s="79"/>
      <c r="V60" s="79"/>
      <c r="W60" s="79"/>
      <c r="X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</row>
    <row r="61" spans="1:37" x14ac:dyDescent="0.25">
      <c r="A61" s="112">
        <f>A60+$C$4</f>
        <v>2000</v>
      </c>
      <c r="B61" s="66"/>
      <c r="D61" s="74"/>
      <c r="E61" s="75">
        <f t="shared" si="0"/>
        <v>98821.385422108651</v>
      </c>
      <c r="F61" s="76">
        <f>IF(A61&lt;=$C$21,IF($C$12*(1-$C$43*(EXP(A61/$C$19)-1))&gt;0,$C$12*(1-$C$43*(EXP(A61/$C$19)-1)),0),IF($C$47*(1-$C$45*(EXP((A61-$C$21)/$C$20)-1))&gt;0,$C$47*(1-$C$45*(EXP((A61-$C$21)/$C$20)-1)),0))</f>
        <v>14.425359514262226</v>
      </c>
      <c r="G61" s="77">
        <f>IF(A61&lt;=$C$21,($C$5-$C$8)*(F61/$C$12)^(1/$C$11)+$C$8, ($C$46-$C$8)*(F61/$C$47)^(1/$C$11)+$C$8)</f>
        <v>2.6520509466700886</v>
      </c>
      <c r="H61" s="78">
        <f t="shared" si="1"/>
        <v>-3000</v>
      </c>
      <c r="I61" s="78">
        <f t="shared" si="2"/>
        <v>7000</v>
      </c>
      <c r="J61" s="44"/>
      <c r="K61" s="21"/>
      <c r="L61" s="21"/>
      <c r="M61" s="21"/>
      <c r="N61" s="21"/>
      <c r="O61" s="21"/>
      <c r="T61" s="79"/>
      <c r="U61" s="79"/>
      <c r="V61" s="79"/>
      <c r="W61" s="79"/>
      <c r="X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</row>
    <row r="62" spans="1:37" x14ac:dyDescent="0.25">
      <c r="A62" s="112">
        <f t="shared" ref="A62:A125" si="4">A61+$C$4</f>
        <v>3000</v>
      </c>
      <c r="B62" s="66"/>
      <c r="D62" s="74"/>
      <c r="E62" s="75">
        <f t="shared" si="0"/>
        <v>93481.025270528669</v>
      </c>
      <c r="F62" s="76">
        <f>IF(A62&lt;=$C$21,IF($C$12*(1-$C$43*(EXP(A62/$C$19)-1))&gt;0,$C$12*(1-$C$43*(EXP(A62/$C$19)-1)),0),IF($C$47*(1-$C$45*(EXP((A62-$C$21)/$C$20)-1))&gt;0,$C$47*(1-$C$45*(EXP((A62-$C$21)/$C$20)-1)),0))</f>
        <v>14.113190422129401</v>
      </c>
      <c r="G62" s="77">
        <f>IF(A62&lt;=$C$21,($C$5-$C$8)*(F62/$C$12)^(1/$C$11)+$C$8, ($C$46-$C$8)*(F62/$C$47)^(1/$C$11)+$C$8)</f>
        <v>2.4760801085819373</v>
      </c>
      <c r="H62" s="78">
        <f t="shared" si="1"/>
        <v>-2000</v>
      </c>
      <c r="I62" s="78">
        <f t="shared" si="2"/>
        <v>8000</v>
      </c>
      <c r="J62" s="44"/>
      <c r="K62" s="21"/>
      <c r="L62" s="21"/>
      <c r="M62" s="21"/>
      <c r="N62" s="21"/>
      <c r="O62" s="21"/>
      <c r="T62" s="79"/>
      <c r="U62" s="79"/>
      <c r="V62" s="79"/>
      <c r="W62" s="79"/>
      <c r="X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</row>
    <row r="63" spans="1:37" x14ac:dyDescent="0.25">
      <c r="A63" s="112">
        <f t="shared" si="4"/>
        <v>4000</v>
      </c>
      <c r="B63" s="66"/>
      <c r="D63" s="74"/>
      <c r="E63" s="75">
        <f t="shared" si="0"/>
        <v>88429.261017769226</v>
      </c>
      <c r="F63" s="76">
        <f>IF(A63&lt;=$C$21,IF($C$12*(1-$C$43*(EXP(A63/$C$19)-1))&gt;0,$C$12*(1-$C$43*(EXP(A63/$C$19)-1)),0),IF($C$47*(1-$C$45*(EXP((A63-$C$21)/$C$20)-1))&gt;0,$C$47*(1-$C$45*(EXP((A63-$C$21)/$C$20)-1)),0))</f>
        <v>13.783187813779175</v>
      </c>
      <c r="G63" s="77">
        <f>IF(A63&lt;=$C$21,($C$5-$C$8)*(F63/$C$12)^(1/$C$11)+$C$8, ($C$46-$C$8)*(F63/$C$47)^(1/$C$11)+$C$8)</f>
        <v>2.2996755152414647</v>
      </c>
      <c r="H63" s="78">
        <f t="shared" si="1"/>
        <v>-1000</v>
      </c>
      <c r="I63" s="78">
        <f t="shared" si="2"/>
        <v>9000</v>
      </c>
      <c r="J63" s="44"/>
      <c r="K63" s="21"/>
      <c r="L63" s="21"/>
      <c r="M63" s="21"/>
      <c r="N63" s="21"/>
      <c r="O63" s="21"/>
      <c r="T63" s="79"/>
      <c r="U63" s="79"/>
      <c r="V63" s="79"/>
      <c r="W63" s="79"/>
      <c r="X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</row>
    <row r="64" spans="1:37" x14ac:dyDescent="0.25">
      <c r="A64" s="112">
        <f t="shared" si="4"/>
        <v>5000</v>
      </c>
      <c r="B64" s="66"/>
      <c r="D64" s="74"/>
      <c r="E64" s="75">
        <f t="shared" si="0"/>
        <v>83650.49678818672</v>
      </c>
      <c r="F64" s="76">
        <f>IF(A64&lt;=$C$21,IF($C$12*(1-$C$43*(EXP(A64/$C$19)-1))&gt;0,$C$12*(1-$C$43*(EXP(A64/$C$19)-1)),0),IF($C$47*(1-$C$45*(EXP((A64-$C$21)/$C$20)-1))&gt;0,$C$47*(1-$C$45*(EXP((A64-$C$21)/$C$20)-1)),0))</f>
        <v>13.434332900648908</v>
      </c>
      <c r="G64" s="77">
        <f>IF(A64&lt;=$C$21,($C$5-$C$8)*(F64/$C$12)^(1/$C$11)+$C$8, ($C$46-$C$8)*(F64/$C$47)^(1/$C$11)+$C$8)</f>
        <v>2.1236085411403653</v>
      </c>
      <c r="H64" s="78">
        <f t="shared" si="1"/>
        <v>0</v>
      </c>
      <c r="I64" s="78">
        <f t="shared" si="2"/>
        <v>10000</v>
      </c>
      <c r="J64" s="44"/>
      <c r="K64" s="21"/>
      <c r="L64" s="21"/>
      <c r="M64" s="21"/>
      <c r="N64" s="21"/>
      <c r="O64" s="21"/>
      <c r="T64" s="79"/>
      <c r="U64" s="79"/>
      <c r="V64" s="79"/>
      <c r="W64" s="79"/>
      <c r="X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</row>
    <row r="65" spans="1:37" x14ac:dyDescent="0.25">
      <c r="A65" s="112">
        <f t="shared" si="4"/>
        <v>6000</v>
      </c>
      <c r="B65" s="66"/>
      <c r="D65" s="74"/>
      <c r="E65" s="75">
        <f t="shared" si="0"/>
        <v>79129.979515540195</v>
      </c>
      <c r="F65" s="76">
        <f>IF(A65&lt;=$C$21,IF($C$12*(1-$C$43*(EXP(A65/$C$19)-1))&gt;0,$C$12*(1-$C$43*(EXP(A65/$C$19)-1)),0),IF($C$47*(1-$C$45*(EXP((A65-$C$21)/$C$20)-1))&gt;0,$C$47*(1-$C$45*(EXP((A65-$C$21)/$C$20)-1)),0))</f>
        <v>13.065548693082979</v>
      </c>
      <c r="G65" s="77">
        <f>IF(A65&lt;=$C$21,($C$5-$C$8)*(F65/$C$12)^(1/$C$11)+$C$8, ($C$46-$C$8)*(F65/$C$47)^(1/$C$11)+$C$8)</f>
        <v>1.9487308055284533</v>
      </c>
      <c r="H65" s="78">
        <f t="shared" si="1"/>
        <v>1000</v>
      </c>
      <c r="I65" s="78">
        <f t="shared" si="2"/>
        <v>11000</v>
      </c>
      <c r="J65" s="44"/>
      <c r="K65" s="21"/>
      <c r="L65" s="21"/>
      <c r="M65" s="21"/>
      <c r="N65" s="21"/>
      <c r="O65" s="21"/>
      <c r="T65" s="79"/>
      <c r="U65" s="79"/>
      <c r="V65" s="79"/>
      <c r="W65" s="79"/>
      <c r="X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</row>
    <row r="66" spans="1:37" x14ac:dyDescent="0.25">
      <c r="A66" s="112">
        <f t="shared" si="4"/>
        <v>7000</v>
      </c>
      <c r="B66" s="66"/>
      <c r="D66" s="74"/>
      <c r="E66" s="75">
        <f t="shared" si="0"/>
        <v>74853.753397123626</v>
      </c>
      <c r="F66" s="76">
        <f>IF(A66&lt;=$C$21,IF($C$12*(1-$C$43*(EXP(A66/$C$19)-1))&gt;0,$C$12*(1-$C$43*(EXP(A66/$C$19)-1)),0),IF($C$47*(1-$C$45*(EXP((A66-$C$21)/$C$20)-1))&gt;0,$C$47*(1-$C$45*(EXP((A66-$C$21)/$C$20)-1)),0))</f>
        <v>12.675696675435617</v>
      </c>
      <c r="G66" s="77">
        <f>IF(A66&lt;=$C$21,($C$5-$C$8)*(F66/$C$12)^(1/$C$11)+$C$8, ($C$46-$C$8)*(F66/$C$47)^(1/$C$11)+$C$8)</f>
        <v>1.7759734765923205</v>
      </c>
      <c r="H66" s="78">
        <f t="shared" si="1"/>
        <v>2000</v>
      </c>
      <c r="I66" s="78">
        <f t="shared" si="2"/>
        <v>12000</v>
      </c>
      <c r="J66" s="44"/>
      <c r="K66" s="21"/>
      <c r="L66" s="21"/>
      <c r="M66" s="21"/>
      <c r="N66" s="21"/>
      <c r="O66" s="21"/>
      <c r="T66" s="79"/>
      <c r="U66" s="79"/>
      <c r="V66" s="79"/>
      <c r="W66" s="79"/>
      <c r="X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</row>
    <row r="67" spans="1:37" x14ac:dyDescent="0.25">
      <c r="A67" s="112">
        <f t="shared" si="4"/>
        <v>8000</v>
      </c>
      <c r="B67" s="66"/>
      <c r="D67" s="74"/>
      <c r="E67" s="75">
        <f t="shared" si="0"/>
        <v>70808.616809221057</v>
      </c>
      <c r="F67" s="76">
        <f>IF(A67&lt;=$C$21,IF($C$12*(1-$C$43*(EXP(A67/$C$19)-1))&gt;0,$C$12*(1-$C$43*(EXP(A67/$C$19)-1)),0),IF($C$47*(1-$C$45*(EXP((A67-$C$21)/$C$20)-1))&gt;0,$C$47*(1-$C$45*(EXP((A67-$C$21)/$C$20)-1)),0))</f>
        <v>12.263573291229836</v>
      </c>
      <c r="G67" s="77">
        <f>IF(A67&lt;=$C$21,($C$5-$C$8)*(F67/$C$12)^(1/$C$11)+$C$8, ($C$46-$C$8)*(F67/$C$47)^(1/$C$11)+$C$8)</f>
        <v>1.6063444313682971</v>
      </c>
      <c r="H67" s="78">
        <f t="shared" si="1"/>
        <v>3000</v>
      </c>
      <c r="I67" s="78">
        <f t="shared" si="2"/>
        <v>13000</v>
      </c>
      <c r="J67" s="44"/>
      <c r="K67" s="21"/>
      <c r="L67" s="21"/>
      <c r="M67" s="21"/>
      <c r="N67" s="21"/>
      <c r="O67" s="21"/>
      <c r="T67" s="79"/>
      <c r="U67" s="79"/>
      <c r="V67" s="79"/>
      <c r="W67" s="79"/>
      <c r="X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</row>
    <row r="68" spans="1:37" x14ac:dyDescent="0.25">
      <c r="A68" s="112">
        <f t="shared" si="4"/>
        <v>9000</v>
      </c>
      <c r="B68" s="66"/>
      <c r="D68" s="74"/>
      <c r="E68" s="75">
        <f t="shared" si="0"/>
        <v>66982.081550873423</v>
      </c>
      <c r="F68" s="76">
        <f>IF(A68&lt;=$C$21,IF($C$12*(1-$C$43*(EXP(A68/$C$19)-1))&gt;0,$C$12*(1-$C$43*(EXP(A68/$C$19)-1)),0),IF($C$47*(1-$C$45*(EXP((A68-$C$21)/$C$20)-1))&gt;0,$C$47*(1-$C$45*(EXP((A68-$C$21)/$C$20)-1)),0))</f>
        <v>11.827906227521419</v>
      </c>
      <c r="G68" s="77">
        <f>IF(A68&lt;=$C$21,($C$5-$C$8)*(F68/$C$12)^(1/$C$11)+$C$8, ($C$46-$C$8)*(F68/$C$47)^(1/$C$11)+$C$8)</f>
        <v>1.4409227040049859</v>
      </c>
      <c r="H68" s="78">
        <f t="shared" si="1"/>
        <v>4000</v>
      </c>
      <c r="I68" s="78">
        <f t="shared" si="2"/>
        <v>14000</v>
      </c>
      <c r="L68" s="21"/>
      <c r="T68" s="79"/>
      <c r="U68" s="79"/>
      <c r="V68" s="79"/>
      <c r="W68" s="79"/>
      <c r="X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25">
      <c r="A69" s="112">
        <f t="shared" si="4"/>
        <v>10000</v>
      </c>
      <c r="B69" s="66"/>
      <c r="D69" s="74"/>
      <c r="E69" s="75">
        <f t="shared" si="0"/>
        <v>63362.334290133869</v>
      </c>
      <c r="F69" s="76">
        <f>IF(A69&lt;=$C$21,IF($C$12*(1-$C$43*(EXP(A69/$C$19)-1))&gt;0,$C$12*(1-$C$43*(EXP(A69/$C$19)-1)),0),IF($C$47*(1-$C$45*(EXP((A69-$C$21)/$C$20)-1))&gt;0,$C$47*(1-$C$45*(EXP((A69-$C$21)/$C$20)-1)),0))</f>
        <v>11.367350486997029</v>
      </c>
      <c r="G69" s="77">
        <f>IF(A69&lt;=$C$21,($C$5-$C$8)*(F69/$C$12)^(1/$C$11)+$C$8, ($C$46-$C$8)*(F69/$C$47)^(1/$C$11)+$C$8)</f>
        <v>1.2808495568464757</v>
      </c>
      <c r="H69" s="78">
        <f t="shared" si="1"/>
        <v>5000</v>
      </c>
      <c r="I69" s="78">
        <f t="shared" si="2"/>
        <v>15000</v>
      </c>
      <c r="L69" s="21"/>
      <c r="T69" s="79"/>
      <c r="U69" s="79"/>
      <c r="V69" s="79"/>
      <c r="W69" s="79"/>
      <c r="X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</row>
    <row r="70" spans="1:37" x14ac:dyDescent="0.25">
      <c r="A70" s="112">
        <f t="shared" si="4"/>
        <v>11000</v>
      </c>
      <c r="B70" s="66"/>
      <c r="D70" s="74"/>
      <c r="E70" s="75">
        <f t="shared" si="0"/>
        <v>59938.200093787971</v>
      </c>
      <c r="F70" s="76">
        <f>IF(A70&lt;=$C$21,IF($C$12*(1-$C$43*(EXP(A70/$C$19)-1))&gt;0,$C$12*(1-$C$43*(EXP(A70/$C$19)-1)),0),IF($C$47*(1-$C$45*(EXP((A70-$C$21)/$C$20)-1))&gt;0,$C$47*(1-$C$45*(EXP((A70-$C$21)/$C$20)-1)),0))</f>
        <v>10.880484235680099</v>
      </c>
      <c r="G70" s="77">
        <f>IF(A70&lt;=$C$21,($C$5-$C$8)*(F70/$C$12)^(1/$C$11)+$C$8, ($C$46-$C$8)*(F70/$C$47)^(1/$C$11)+$C$8)</f>
        <v>1.1273154025858276</v>
      </c>
      <c r="H70" s="78">
        <f t="shared" si="1"/>
        <v>6000</v>
      </c>
      <c r="I70" s="78">
        <f t="shared" si="2"/>
        <v>16000</v>
      </c>
      <c r="L70" s="21"/>
      <c r="T70" s="79"/>
      <c r="U70" s="79"/>
      <c r="V70" s="79"/>
      <c r="W70" s="79"/>
      <c r="X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</row>
    <row r="71" spans="1:37" x14ac:dyDescent="0.25">
      <c r="A71" s="112">
        <f t="shared" si="4"/>
        <v>12000</v>
      </c>
      <c r="B71" s="66"/>
      <c r="D71" s="74"/>
      <c r="E71" s="75">
        <f t="shared" si="0"/>
        <v>56699.107927947109</v>
      </c>
      <c r="F71" s="76">
        <f>IF(A71&lt;=$C$21,IF($C$12*(1-$C$43*(EXP(A71/$C$19)-1))&gt;0,$C$12*(1-$C$43*(EXP(A71/$C$19)-1)),0),IF($C$47*(1-$C$45*(EXP((A71-$C$21)/$C$20)-1))&gt;0,$C$47*(1-$C$45*(EXP((A71-$C$21)/$C$20)-1)),0))</f>
        <v>10.365804413425561</v>
      </c>
      <c r="G71" s="77">
        <f>IF(A71&lt;=$C$21,($C$5-$C$8)*(F71/$C$12)^(1/$C$11)+$C$8, ($C$46-$C$8)*(F71/$C$47)^(1/$C$11)+$C$8)</f>
        <v>0.98154169464688867</v>
      </c>
      <c r="H71" s="78">
        <f t="shared" si="1"/>
        <v>7000</v>
      </c>
      <c r="I71" s="78">
        <f t="shared" si="2"/>
        <v>17000</v>
      </c>
      <c r="L71" s="21"/>
      <c r="Y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</row>
    <row r="72" spans="1:37" x14ac:dyDescent="0.25">
      <c r="A72" s="112">
        <f t="shared" si="4"/>
        <v>13000</v>
      </c>
      <c r="B72" s="66"/>
      <c r="D72" s="74"/>
      <c r="E72" s="75">
        <f t="shared" si="0"/>
        <v>53635.058023008227</v>
      </c>
      <c r="F72" s="76">
        <f>IF(A72&lt;=$C$21,IF($C$12*(1-$C$43*(EXP(A72/$C$19)-1))&gt;0,$C$12*(1-$C$43*(EXP(A72/$C$19)-1)),0),IF($C$47*(1-$C$45*(EXP((A72-$C$21)/$C$20)-1))&gt;0,$C$47*(1-$C$45*(EXP((A72-$C$21)/$C$20)-1)),0))</f>
        <v>9.8217220936520224</v>
      </c>
      <c r="G72" s="77">
        <f>IF(A72&lt;=$C$21,($C$5-$C$8)*(F72/$C$12)^(1/$C$11)+$C$8, ($C$46-$C$8)*(F72/$C$47)^(1/$C$11)+$C$8)</f>
        <v>0.84475679291363792</v>
      </c>
      <c r="H72" s="78">
        <f t="shared" si="1"/>
        <v>8000</v>
      </c>
      <c r="I72" s="78">
        <f t="shared" si="2"/>
        <v>18000</v>
      </c>
      <c r="L72" s="21"/>
      <c r="Y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</row>
    <row r="73" spans="1:37" x14ac:dyDescent="0.25">
      <c r="A73" s="112">
        <f t="shared" si="4"/>
        <v>14000</v>
      </c>
      <c r="B73" s="66"/>
      <c r="D73" s="74"/>
      <c r="E73" s="75">
        <f t="shared" si="0"/>
        <v>50736.591002228408</v>
      </c>
      <c r="F73" s="76">
        <f>IF(A73&lt;=$C$21,IF($C$12*(1-$C$43*(EXP(A73/$C$19)-1))&gt;0,$C$12*(1-$C$43*(EXP(A73/$C$19)-1)),0),IF($C$47*(1-$C$45*(EXP((A73-$C$21)/$C$20)-1))&gt;0,$C$47*(1-$C$45*(EXP((A73-$C$21)/$C$20)-1)),0))</f>
        <v>9.2465575779859037</v>
      </c>
      <c r="G73" s="77">
        <f>IF(A73&lt;=$C$21,($C$5-$C$8)*(F73/$C$12)^(1/$C$11)+$C$8, ($C$46-$C$8)*(F73/$C$47)^(1/$C$11)+$C$8)</f>
        <v>0.71816471318109465</v>
      </c>
      <c r="H73" s="78">
        <f t="shared" si="1"/>
        <v>9000</v>
      </c>
      <c r="I73" s="78">
        <f t="shared" si="2"/>
        <v>19000</v>
      </c>
      <c r="L73" s="21"/>
      <c r="Y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</row>
    <row r="74" spans="1:37" x14ac:dyDescent="0.25">
      <c r="A74" s="112">
        <f t="shared" si="4"/>
        <v>15000</v>
      </c>
      <c r="B74" s="66"/>
      <c r="D74" s="74"/>
      <c r="E74" s="75">
        <f t="shared" si="0"/>
        <v>47994.758678607759</v>
      </c>
      <c r="F74" s="76">
        <f>IF(A74&lt;=$C$21,IF($C$12*(1-$C$43*(EXP(A74/$C$19)-1))&gt;0,$C$12*(1-$C$43*(EXP(A74/$C$19)-1)),0),IF($C$47*(1-$C$45*(EXP((A74-$C$21)/$C$20)-1))&gt;0,$C$47*(1-$C$45*(EXP((A74-$C$21)/$C$20)-1)),0))</f>
        <v>8.6385352106736644</v>
      </c>
      <c r="G74" s="77">
        <f>IF(A74&lt;=$C$21,($C$5-$C$8)*(F74/$C$12)^(1/$C$11)+$C$8, ($C$46-$C$8)*(F74/$C$47)^(1/$C$11)+$C$8)</f>
        <v>0.60290559840613156</v>
      </c>
      <c r="H74" s="78">
        <f t="shared" si="1"/>
        <v>10000</v>
      </c>
      <c r="I74" s="78">
        <f t="shared" si="2"/>
        <v>20000</v>
      </c>
      <c r="L74" s="21"/>
      <c r="Y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</row>
    <row r="75" spans="1:37" x14ac:dyDescent="0.25">
      <c r="A75" s="112">
        <f t="shared" si="4"/>
        <v>16000</v>
      </c>
      <c r="B75" s="66"/>
      <c r="D75" s="74"/>
      <c r="E75" s="75">
        <f t="shared" si="0"/>
        <v>45401.096429924175</v>
      </c>
      <c r="F75" s="76">
        <f>IF(A75&lt;=$C$21,IF($C$12*(1-$C$43*(EXP(A75/$C$19)-1))&gt;0,$C$12*(1-$C$43*(EXP(A75/$C$19)-1)),0),IF($C$47*(1-$C$45*(EXP((A75-$C$21)/$C$20)-1))&gt;0,$C$47*(1-$C$45*(EXP((A75-$C$21)/$C$20)-1)),0))</f>
        <v>7.9957778967531015</v>
      </c>
      <c r="G75" s="77">
        <f>IF(A75&lt;=$C$21,($C$5-$C$8)*(F75/$C$12)^(1/$C$11)+$C$8, ($C$46-$C$8)*(F75/$C$47)^(1/$C$11)+$C$8)</f>
        <v>0.50000673638611115</v>
      </c>
      <c r="H75" s="78">
        <f t="shared" si="1"/>
        <v>11000</v>
      </c>
      <c r="I75" s="78">
        <f t="shared" si="2"/>
        <v>21000</v>
      </c>
      <c r="L75" s="21"/>
      <c r="Y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</row>
    <row r="76" spans="1:37" x14ac:dyDescent="0.25">
      <c r="A76" s="112">
        <f t="shared" si="4"/>
        <v>17000</v>
      </c>
      <c r="B76" s="66"/>
      <c r="D76" s="74"/>
      <c r="E76" s="75">
        <f t="shared" si="0"/>
        <v>42947.597066635914</v>
      </c>
      <c r="F76" s="76">
        <f>IF(A76&lt;=$C$21,IF($C$12*(1-$C$43*(EXP(A76/$C$19)-1))&gt;0,$C$12*(1-$C$43*(EXP(A76/$C$19)-1)),0),IF($C$47*(1-$C$45*(EXP((A76-$C$21)/$C$20)-1))&gt;0,$C$47*(1-$C$45*(EXP((A76-$C$21)/$C$20)-1)),0))</f>
        <v>7.3163013070601055</v>
      </c>
      <c r="G76" s="77">
        <f>IF(A76&lt;=$C$21,($C$5-$C$8)*(F76/$C$12)^(1/$C$11)+$C$8, ($C$46-$C$8)*(F76/$C$47)^(1/$C$11)+$C$8)</f>
        <v>0.41032303898291955</v>
      </c>
      <c r="H76" s="78">
        <f t="shared" si="1"/>
        <v>12000</v>
      </c>
      <c r="I76" s="78">
        <f t="shared" si="2"/>
        <v>22000</v>
      </c>
      <c r="L76" s="21"/>
      <c r="Y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</row>
    <row r="77" spans="1:37" x14ac:dyDescent="0.25">
      <c r="A77" s="112">
        <f t="shared" si="4"/>
        <v>18000</v>
      </c>
      <c r="B77" s="66"/>
      <c r="D77" s="74"/>
      <c r="E77" s="75">
        <f t="shared" si="0"/>
        <v>40626.686111976669</v>
      </c>
      <c r="F77" s="76">
        <f>IF(A77&lt;=$C$21,IF($C$12*(1-$C$43*(EXP(A77/$C$19)-1))&gt;0,$C$12*(1-$C$43*(EXP(A77/$C$19)-1)),0),IF($C$47*(1-$C$45*(EXP((A77-$C$21)/$C$20)-1))&gt;0,$C$47*(1-$C$45*(EXP((A77-$C$21)/$C$20)-1)),0))</f>
        <v>6.5980077521805738</v>
      </c>
      <c r="G77" s="77">
        <f>IF(A77&lt;=$C$21,($C$5-$C$8)*(F77/$C$12)^(1/$C$11)+$C$8, ($C$46-$C$8)*(F77/$C$47)^(1/$C$11)+$C$8)</f>
        <v>0.33446617168530263</v>
      </c>
      <c r="H77" s="78">
        <f t="shared" si="1"/>
        <v>13000</v>
      </c>
      <c r="I77" s="78">
        <f t="shared" si="2"/>
        <v>23000</v>
      </c>
      <c r="Y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</row>
    <row r="78" spans="1:37" x14ac:dyDescent="0.25">
      <c r="A78" s="112">
        <f t="shared" si="4"/>
        <v>19000</v>
      </c>
      <c r="B78" s="66"/>
      <c r="D78" s="74"/>
      <c r="E78" s="75">
        <f t="shared" si="0"/>
        <v>38431.198417927313</v>
      </c>
      <c r="F78" s="76">
        <f>IF(A78&lt;=$C$21,IF($C$12*(1-$C$43*(EXP(A78/$C$19)-1))&gt;0,$C$12*(1-$C$43*(EXP(A78/$C$19)-1)),0),IF($C$47*(1-$C$45*(EXP((A78-$C$21)/$C$20)-1))&gt;0,$C$47*(1-$C$45*(EXP((A78-$C$21)/$C$20)-1)),0))</f>
        <v>5.8386797064349576</v>
      </c>
      <c r="G78" s="77">
        <f>IF(A78&lt;=$C$21,($C$5-$C$8)*(F78/$C$12)^(1/$C$11)+$C$8, ($C$46-$C$8)*(F78/$C$47)^(1/$C$11)+$C$8)</f>
        <v>0.27272211620454223</v>
      </c>
      <c r="H78" s="78">
        <f t="shared" si="1"/>
        <v>14000</v>
      </c>
      <c r="I78" s="78">
        <f t="shared" si="2"/>
        <v>24000</v>
      </c>
      <c r="Y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</row>
    <row r="79" spans="1:37" x14ac:dyDescent="0.25">
      <c r="A79" s="112">
        <f t="shared" si="4"/>
        <v>20000</v>
      </c>
      <c r="B79" s="66"/>
      <c r="D79" s="74"/>
      <c r="E79" s="75">
        <f t="shared" si="0"/>
        <v>36354.356044873042</v>
      </c>
      <c r="F79" s="76">
        <f>IF(A79&lt;=$C$21,IF($C$12*(1-$C$43*(EXP(A79/$C$19)-1))&gt;0,$C$12*(1-$C$43*(EXP(A79/$C$19)-1)),0),IF($C$47*(1-$C$45*(EXP((A79-$C$21)/$C$20)-1))&gt;0,$C$47*(1-$C$45*(EXP((A79-$C$21)/$C$20)-1)),0))</f>
        <v>5.0359729619027007</v>
      </c>
      <c r="G79" s="77">
        <f>IF(A79&lt;=$C$21,($C$5-$C$8)*(F79/$C$12)^(1/$C$11)+$C$8, ($C$46-$C$8)*(F79/$C$47)^(1/$C$11)+$C$8)</f>
        <v>0.22495811020783896</v>
      </c>
      <c r="H79" s="78">
        <f t="shared" si="1"/>
        <v>15000</v>
      </c>
      <c r="I79" s="78">
        <f t="shared" si="2"/>
        <v>25000</v>
      </c>
      <c r="Y79" s="79"/>
      <c r="AA79" s="79"/>
      <c r="AB79" s="79"/>
      <c r="AC79" s="79"/>
      <c r="AD79" s="79"/>
      <c r="AE79" s="79"/>
      <c r="AF79" s="79"/>
      <c r="AG79" s="79"/>
      <c r="AH79" s="79"/>
      <c r="AI79" s="79"/>
      <c r="AJ79" s="79"/>
      <c r="AK79" s="79"/>
    </row>
    <row r="80" spans="1:37" x14ac:dyDescent="0.25">
      <c r="A80" s="112">
        <f t="shared" si="4"/>
        <v>21000</v>
      </c>
      <c r="B80" s="66"/>
      <c r="D80" s="74"/>
      <c r="E80" s="75">
        <f t="shared" si="0"/>
        <v>34389.747336655564</v>
      </c>
      <c r="F80" s="76">
        <f>IF(A80&lt;=$C$21,IF($C$12*(1-$C$43*(EXP(A80/$C$19)-1))&gt;0,$C$12*(1-$C$43*(EXP(A80/$C$19)-1)),0),IF($C$47*(1-$C$45*(EXP((A80-$C$21)/$C$20)-1))&gt;0,$C$47*(1-$C$45*(EXP((A80-$C$21)/$C$20)-1)),0))</f>
        <v>4.1874093913514825</v>
      </c>
      <c r="G80" s="77">
        <f>IF(A80&lt;=$C$21,($C$5-$C$8)*(F80/$C$12)^(1/$C$11)+$C$8, ($C$46-$C$8)*(F80/$C$47)^(1/$C$11)+$C$8)</f>
        <v>0.19052211197004265</v>
      </c>
      <c r="H80" s="78">
        <f t="shared" si="1"/>
        <v>16000</v>
      </c>
      <c r="I80" s="78">
        <f t="shared" si="2"/>
        <v>26000</v>
      </c>
      <c r="Y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</row>
    <row r="81" spans="1:37" x14ac:dyDescent="0.25">
      <c r="A81" s="112">
        <f t="shared" si="4"/>
        <v>22000</v>
      </c>
      <c r="B81" s="66"/>
      <c r="D81" s="74"/>
      <c r="E81" s="75">
        <f t="shared" si="0"/>
        <v>32531.307126420543</v>
      </c>
      <c r="F81" s="76">
        <f>IF(A81&lt;=$C$21,IF($C$12*(1-$C$43*(EXP(A81/$C$19)-1))&gt;0,$C$12*(1-$C$43*(EXP(A81/$C$19)-1)),0),IF($C$47*(1-$C$45*(EXP((A81-$C$21)/$C$20)-1))&gt;0,$C$47*(1-$C$45*(EXP((A81-$C$21)/$C$20)-1)),0))</f>
        <v>3.2903692977289811</v>
      </c>
      <c r="G81" s="77">
        <f>IF(A81&lt;=$C$21,($C$5-$C$8)*(F81/$C$12)^(1/$C$11)+$C$8, ($C$46-$C$8)*(F81/$C$47)^(1/$C$11)+$C$8)</f>
        <v>0.16814218022633512</v>
      </c>
      <c r="H81" s="78">
        <f t="shared" si="1"/>
        <v>17000</v>
      </c>
      <c r="I81" s="78">
        <f t="shared" si="2"/>
        <v>27000</v>
      </c>
      <c r="Y81" s="79"/>
    </row>
    <row r="82" spans="1:37" x14ac:dyDescent="0.25">
      <c r="A82" s="112">
        <f t="shared" si="4"/>
        <v>23000</v>
      </c>
      <c r="B82" s="66"/>
      <c r="D82" s="74"/>
      <c r="E82" s="75">
        <f t="shared" si="0"/>
        <v>32042.123826073152</v>
      </c>
      <c r="F82" s="76">
        <f>IF(A82&lt;=$C$21,IF($C$12*(1-$C$43*(EXP(A82/$C$19)-1))&gt;0,$C$12*(1-$C$43*(EXP(A82/$C$19)-1)),0),IF($C$47*(1-$C$45*(EXP((A82-$C$21)/$C$20)-1))&gt;0,$C$47*(1-$C$45*(EXP((A82-$C$21)/$C$20)-1)),0))</f>
        <v>2.361159019981653</v>
      </c>
      <c r="G82" s="77">
        <f>IF(A82&lt;=$C$21,($C$5-$C$8)*(F82/$C$12)^(1/$C$11)+$C$8, ($C$46-$C$8)*(F82/$C$47)^(1/$C$11)+$C$8)</f>
        <v>0.15600193728773551</v>
      </c>
      <c r="H82" s="78">
        <f t="shared" si="1"/>
        <v>18000</v>
      </c>
      <c r="I82" s="78">
        <f t="shared" si="2"/>
        <v>28000</v>
      </c>
      <c r="Y82" s="79"/>
      <c r="AA82" s="79"/>
      <c r="AC82" s="79"/>
      <c r="AD82" s="79"/>
      <c r="AE82" s="79"/>
      <c r="AF82" s="79"/>
      <c r="AG82" s="79"/>
      <c r="AH82" s="79"/>
      <c r="AI82" s="79"/>
      <c r="AJ82" s="79"/>
      <c r="AK82" s="79"/>
    </row>
    <row r="83" spans="1:37" x14ac:dyDescent="0.25">
      <c r="A83" s="112">
        <f t="shared" si="4"/>
        <v>24000</v>
      </c>
      <c r="B83" s="66"/>
      <c r="D83" s="74"/>
      <c r="E83" s="75">
        <f t="shared" si="0"/>
        <v>31560.296525913789</v>
      </c>
      <c r="F83" s="76">
        <f>IF(A83&lt;=$C$21,IF($C$12*(1-$C$43*(EXP(A83/$C$19)-1))&gt;0,$C$12*(1-$C$43*(EXP(A83/$C$19)-1)),0),IF($C$47*(1-$C$45*(EXP((A83-$C$21)/$C$20)-1))&gt;0,$C$47*(1-$C$45*(EXP((A83-$C$21)/$C$20)-1)),0))</f>
        <v>1.4177625992416529</v>
      </c>
      <c r="G83" s="77">
        <f>IF(A83&lt;=$C$21,($C$5-$C$8)*(F83/$C$12)^(1/$C$11)+$C$8, ($C$46-$C$8)*(F83/$C$47)^(1/$C$11)+$C$8)</f>
        <v>0.15109618969374675</v>
      </c>
      <c r="H83" s="78">
        <f t="shared" si="1"/>
        <v>19000</v>
      </c>
      <c r="I83" s="78">
        <f t="shared" si="2"/>
        <v>29000</v>
      </c>
      <c r="Y83" s="79"/>
      <c r="AA83" s="79"/>
      <c r="AC83" s="79"/>
      <c r="AD83" s="79"/>
      <c r="AE83" s="79"/>
      <c r="AF83" s="79"/>
      <c r="AG83" s="79"/>
      <c r="AH83" s="79"/>
      <c r="AI83" s="79"/>
      <c r="AJ83" s="79"/>
      <c r="AK83" s="79"/>
    </row>
    <row r="84" spans="1:37" x14ac:dyDescent="0.25">
      <c r="A84" s="112">
        <f t="shared" si="4"/>
        <v>25000</v>
      </c>
      <c r="B84" s="66"/>
      <c r="D84" s="74"/>
      <c r="E84" s="75">
        <f t="shared" si="0"/>
        <v>31085.714611498486</v>
      </c>
      <c r="F84" s="76">
        <f>IF(A84&lt;=$C$21,IF($C$12*(1-$C$43*(EXP(A84/$C$19)-1))&gt;0,$C$12*(1-$C$43*(EXP(A84/$C$19)-1)),0),IF($C$47*(1-$C$45*(EXP((A84-$C$21)/$C$20)-1))&gt;0,$C$47*(1-$C$45*(EXP((A84-$C$21)/$C$20)-1)),0))</f>
        <v>0.45996345734815069</v>
      </c>
      <c r="G84" s="77">
        <f>IF(A84&lt;=$C$21,($C$5-$C$8)*(F84/$C$12)^(1/$C$11)+$C$8, ($C$46-$C$8)*(F84/$C$47)^(1/$C$11)+$C$8)</f>
        <v>0.15002572083690455</v>
      </c>
      <c r="H84" s="78">
        <f t="shared" si="1"/>
        <v>20000</v>
      </c>
      <c r="I84" s="78">
        <f t="shared" si="2"/>
        <v>30000</v>
      </c>
      <c r="Y84" s="79"/>
      <c r="AA84" s="79"/>
      <c r="AC84" s="79"/>
      <c r="AD84" s="79"/>
      <c r="AE84" s="79"/>
      <c r="AF84" s="79"/>
      <c r="AG84" s="79"/>
      <c r="AH84" s="79"/>
      <c r="AI84" s="79"/>
      <c r="AJ84" s="79"/>
      <c r="AK84" s="79"/>
    </row>
    <row r="85" spans="1:37" x14ac:dyDescent="0.25">
      <c r="A85" s="112">
        <f t="shared" si="4"/>
        <v>26000</v>
      </c>
      <c r="B85" s="66"/>
      <c r="D85" s="74"/>
      <c r="E85" s="75">
        <f t="shared" si="0"/>
        <v>30618.269131726793</v>
      </c>
      <c r="F85" s="76">
        <f>IF(A85&lt;=$C$21,IF($C$12*(1-$C$43*(EXP(A85/$C$19)-1))&gt;0,$C$12*(1-$C$43*(EXP(A85/$C$19)-1)),0),IF($C$47*(1-$C$45*(EXP((A85-$C$21)/$C$20)-1))&gt;0,$C$47*(1-$C$45*(EXP((A85-$C$21)/$C$20)-1)),0))</f>
        <v>0</v>
      </c>
      <c r="G85" s="77">
        <f>IF(A85&lt;=$C$21,($C$5-$C$8)*(F85/$C$12)^(1/$C$11)+$C$8, ($C$46-$C$8)*(F85/$C$47)^(1/$C$11)+$C$8)</f>
        <v>0.15</v>
      </c>
      <c r="H85" s="78">
        <f t="shared" si="1"/>
        <v>21000</v>
      </c>
      <c r="I85" s="78">
        <f t="shared" si="2"/>
        <v>31000</v>
      </c>
      <c r="Y85" s="79"/>
      <c r="AA85" s="79"/>
      <c r="AC85" s="79"/>
      <c r="AD85" s="79"/>
      <c r="AE85" s="79"/>
      <c r="AF85" s="79"/>
      <c r="AG85" s="79"/>
      <c r="AH85" s="79"/>
      <c r="AI85" s="79"/>
      <c r="AJ85" s="79"/>
      <c r="AK85" s="79"/>
    </row>
    <row r="86" spans="1:37" x14ac:dyDescent="0.25">
      <c r="A86" s="112">
        <f t="shared" si="4"/>
        <v>27000</v>
      </c>
      <c r="B86" s="66"/>
      <c r="D86" s="74"/>
      <c r="E86" s="75">
        <f t="shared" si="0"/>
        <v>30157.852773829563</v>
      </c>
      <c r="F86" s="76">
        <f>IF(A86&lt;=$C$21,IF($C$12*(1-$C$43*(EXP(A86/$C$19)-1))&gt;0,$C$12*(1-$C$43*(EXP(A86/$C$19)-1)),0),IF($C$47*(1-$C$45*(EXP((A86-$C$21)/$C$20)-1))&gt;0,$C$47*(1-$C$45*(EXP((A86-$C$21)/$C$20)-1)),0))</f>
        <v>0</v>
      </c>
      <c r="G86" s="77">
        <f>IF(A86&lt;=$C$21,($C$5-$C$8)*(F86/$C$12)^(1/$C$11)+$C$8, ($C$46-$C$8)*(F86/$C$47)^(1/$C$11)+$C$8)</f>
        <v>0.15</v>
      </c>
      <c r="H86" s="78">
        <f t="shared" si="1"/>
        <v>22000</v>
      </c>
      <c r="I86" s="78">
        <f t="shared" si="2"/>
        <v>32000</v>
      </c>
      <c r="Y86" s="79"/>
      <c r="AA86" s="79"/>
      <c r="AC86" s="79"/>
      <c r="AD86" s="79"/>
      <c r="AE86" s="79"/>
      <c r="AF86" s="79"/>
      <c r="AG86" s="79"/>
      <c r="AH86" s="79"/>
      <c r="AI86" s="79"/>
      <c r="AJ86" s="79"/>
      <c r="AK86" s="79"/>
    </row>
    <row r="87" spans="1:37" x14ac:dyDescent="0.25">
      <c r="A87" s="112">
        <f t="shared" si="4"/>
        <v>28000</v>
      </c>
      <c r="B87" s="66"/>
      <c r="D87" s="74"/>
      <c r="E87" s="75">
        <f t="shared" si="0"/>
        <v>29704.35983873286</v>
      </c>
      <c r="F87" s="76">
        <f>IF(A87&lt;=$C$21,IF($C$12*(1-$C$43*(EXP(A87/$C$19)-1))&gt;0,$C$12*(1-$C$43*(EXP(A87/$C$19)-1)),0),IF($C$47*(1-$C$45*(EXP((A87-$C$21)/$C$20)-1))&gt;0,$C$47*(1-$C$45*(EXP((A87-$C$21)/$C$20)-1)),0))</f>
        <v>0</v>
      </c>
      <c r="G87" s="77">
        <f>IF(A87&lt;=$C$21,($C$5-$C$8)*(F87/$C$12)^(1/$C$11)+$C$8, ($C$46-$C$8)*(F87/$C$47)^(1/$C$11)+$C$8)</f>
        <v>0.15</v>
      </c>
      <c r="H87" s="78">
        <f t="shared" si="1"/>
        <v>23000</v>
      </c>
      <c r="I87" s="78">
        <f t="shared" si="2"/>
        <v>33000</v>
      </c>
      <c r="Y87" s="79"/>
      <c r="AA87" s="79"/>
      <c r="AC87" s="79"/>
      <c r="AD87" s="79"/>
      <c r="AE87" s="79"/>
      <c r="AF87" s="79"/>
      <c r="AG87" s="79"/>
      <c r="AH87" s="79"/>
      <c r="AI87" s="79"/>
      <c r="AJ87" s="79"/>
      <c r="AK87" s="79"/>
    </row>
    <row r="88" spans="1:37" x14ac:dyDescent="0.25">
      <c r="A88" s="112">
        <f t="shared" si="4"/>
        <v>29000</v>
      </c>
      <c r="B88" s="66"/>
      <c r="D88" s="74"/>
      <c r="E88" s="75">
        <f t="shared" si="0"/>
        <v>29257.686216792339</v>
      </c>
      <c r="F88" s="76">
        <f>IF(A88&lt;=$C$21,IF($C$12*(1-$C$43*(EXP(A88/$C$19)-1))&gt;0,$C$12*(1-$C$43*(EXP(A88/$C$19)-1)),0),IF($C$47*(1-$C$45*(EXP((A88-$C$21)/$C$20)-1))&gt;0,$C$47*(1-$C$45*(EXP((A88-$C$21)/$C$20)-1)),0))</f>
        <v>0</v>
      </c>
      <c r="G88" s="77">
        <f>IF(A88&lt;=$C$21,($C$5-$C$8)*(F88/$C$12)^(1/$C$11)+$C$8, ($C$46-$C$8)*(F88/$C$47)^(1/$C$11)+$C$8)</f>
        <v>0.15</v>
      </c>
      <c r="H88" s="78">
        <f t="shared" si="1"/>
        <v>24000</v>
      </c>
      <c r="I88" s="78">
        <f t="shared" si="2"/>
        <v>34000</v>
      </c>
      <c r="Y88" s="79"/>
    </row>
    <row r="89" spans="1:37" x14ac:dyDescent="0.25">
      <c r="A89" s="112">
        <f t="shared" si="4"/>
        <v>30000</v>
      </c>
      <c r="B89" s="66"/>
      <c r="D89" s="74"/>
      <c r="E89" s="75">
        <f t="shared" si="0"/>
        <v>28817.729363892475</v>
      </c>
      <c r="F89" s="76">
        <f>IF(A89&lt;=$C$21,IF($C$12*(1-$C$43*(EXP(A89/$C$19)-1))&gt;0,$C$12*(1-$C$43*(EXP(A89/$C$19)-1)),0),IF($C$47*(1-$C$45*(EXP((A89-$C$21)/$C$20)-1))&gt;0,$C$47*(1-$C$45*(EXP((A89-$C$21)/$C$20)-1)),0))</f>
        <v>0</v>
      </c>
      <c r="G89" s="77">
        <f>IF(A89&lt;=$C$21,($C$5-$C$8)*(F89/$C$12)^(1/$C$11)+$C$8, ($C$46-$C$8)*(F89/$C$47)^(1/$C$11)+$C$8)</f>
        <v>0.15</v>
      </c>
      <c r="H89" s="78">
        <f t="shared" si="1"/>
        <v>25000</v>
      </c>
      <c r="I89" s="78">
        <f t="shared" si="2"/>
        <v>35000</v>
      </c>
      <c r="Y89" s="79"/>
    </row>
    <row r="90" spans="1:37" x14ac:dyDescent="0.25">
      <c r="A90" s="112">
        <f t="shared" si="4"/>
        <v>31000</v>
      </c>
      <c r="B90" s="66"/>
      <c r="D90" s="74"/>
      <c r="E90" s="75">
        <f t="shared" si="0"/>
        <v>28384.388277905258</v>
      </c>
      <c r="F90" s="76">
        <f>IF(A90&lt;=$C$21,IF($C$12*(1-$C$43*(EXP(A90/$C$19)-1))&gt;0,$C$12*(1-$C$43*(EXP(A90/$C$19)-1)),0),IF($C$47*(1-$C$45*(EXP((A90-$C$21)/$C$20)-1))&gt;0,$C$47*(1-$C$45*(EXP((A90-$C$21)/$C$20)-1)),0))</f>
        <v>0</v>
      </c>
      <c r="G90" s="77">
        <f>IF(A90&lt;=$C$21,($C$5-$C$8)*(F90/$C$12)^(1/$C$11)+$C$8, ($C$46-$C$8)*(F90/$C$47)^(1/$C$11)+$C$8)</f>
        <v>0.15</v>
      </c>
      <c r="H90" s="78">
        <f t="shared" si="1"/>
        <v>26000</v>
      </c>
      <c r="I90" s="78">
        <f t="shared" si="2"/>
        <v>36000</v>
      </c>
      <c r="Y90" s="79"/>
    </row>
    <row r="91" spans="1:37" x14ac:dyDescent="0.25">
      <c r="A91" s="112">
        <f t="shared" si="4"/>
        <v>32000</v>
      </c>
      <c r="B91" s="66"/>
      <c r="D91" s="74"/>
      <c r="E91" s="75">
        <f t="shared" si="0"/>
        <v>27957.563475502819</v>
      </c>
      <c r="F91" s="76">
        <f>IF(A91&lt;=$C$21,IF($C$12*(1-$C$43*(EXP(A91/$C$19)-1))&gt;0,$C$12*(1-$C$43*(EXP(A91/$C$19)-1)),0),IF($C$47*(1-$C$45*(EXP((A91-$C$21)/$C$20)-1))&gt;0,$C$47*(1-$C$45*(EXP((A91-$C$21)/$C$20)-1)),0))</f>
        <v>0</v>
      </c>
      <c r="G91" s="77">
        <f>IF(A91&lt;=$C$21,($C$5-$C$8)*(F91/$C$12)^(1/$C$11)+$C$8, ($C$46-$C$8)*(F91/$C$47)^(1/$C$11)+$C$8)</f>
        <v>0.15</v>
      </c>
      <c r="H91" s="78">
        <f t="shared" si="1"/>
        <v>27000</v>
      </c>
      <c r="I91" s="78">
        <f t="shared" si="2"/>
        <v>37000</v>
      </c>
      <c r="Y91" s="79"/>
    </row>
    <row r="92" spans="1:37" x14ac:dyDescent="0.25">
      <c r="A92" s="112">
        <f t="shared" si="4"/>
        <v>33000</v>
      </c>
      <c r="B92" s="66"/>
      <c r="D92" s="74"/>
      <c r="E92" s="75">
        <f t="shared" si="0"/>
        <v>27537.156969318788</v>
      </c>
      <c r="F92" s="76">
        <f>IF(A92&lt;=$C$21,IF($C$12*(1-$C$43*(EXP(A92/$C$19)-1))&gt;0,$C$12*(1-$C$43*(EXP(A92/$C$19)-1)),0),IF($C$47*(1-$C$45*(EXP((A92-$C$21)/$C$20)-1))&gt;0,$C$47*(1-$C$45*(EXP((A92-$C$21)/$C$20)-1)),0))</f>
        <v>0</v>
      </c>
      <c r="G92" s="77">
        <f>IF(A92&lt;=$C$21,($C$5-$C$8)*(F92/$C$12)^(1/$C$11)+$C$8, ($C$46-$C$8)*(F92/$C$47)^(1/$C$11)+$C$8)</f>
        <v>0.15</v>
      </c>
      <c r="H92" s="78">
        <f t="shared" si="1"/>
        <v>28000</v>
      </c>
      <c r="I92" s="78">
        <f t="shared" si="2"/>
        <v>38000</v>
      </c>
      <c r="Y92" s="79"/>
    </row>
    <row r="93" spans="1:37" x14ac:dyDescent="0.25">
      <c r="A93" s="112">
        <f t="shared" si="4"/>
        <v>34000</v>
      </c>
      <c r="B93" s="66"/>
      <c r="D93" s="74"/>
      <c r="E93" s="75">
        <f t="shared" si="0"/>
        <v>27123.072245453044</v>
      </c>
      <c r="F93" s="76">
        <f>IF(A93&lt;=$C$21,IF($C$12*(1-$C$43*(EXP(A93/$C$19)-1))&gt;0,$C$12*(1-$C$43*(EXP(A93/$C$19)-1)),0),IF($C$47*(1-$C$45*(EXP((A93-$C$21)/$C$20)-1))&gt;0,$C$47*(1-$C$45*(EXP((A93-$C$21)/$C$20)-1)),0))</f>
        <v>0</v>
      </c>
      <c r="G93" s="77">
        <f>IF(A93&lt;=$C$21,($C$5-$C$8)*(F93/$C$12)^(1/$C$11)+$C$8, ($C$46-$C$8)*(F93/$C$47)^(1/$C$11)+$C$8)</f>
        <v>0.15</v>
      </c>
      <c r="H93" s="78">
        <f t="shared" si="1"/>
        <v>29000</v>
      </c>
      <c r="I93" s="78">
        <f t="shared" si="2"/>
        <v>39000</v>
      </c>
      <c r="Y93" s="79"/>
    </row>
    <row r="94" spans="1:37" x14ac:dyDescent="0.25">
      <c r="A94" s="112">
        <f t="shared" si="4"/>
        <v>35000</v>
      </c>
      <c r="B94" s="66"/>
      <c r="D94" s="74"/>
      <c r="E94" s="75">
        <f t="shared" si="0"/>
        <v>26715.214241314759</v>
      </c>
      <c r="F94" s="76">
        <f>IF(A94&lt;=$C$21,IF($C$12*(1-$C$43*(EXP(A94/$C$19)-1))&gt;0,$C$12*(1-$C$43*(EXP(A94/$C$19)-1)),0),IF($C$47*(1-$C$45*(EXP((A94-$C$21)/$C$20)-1))&gt;0,$C$47*(1-$C$45*(EXP((A94-$C$21)/$C$20)-1)),0))</f>
        <v>0</v>
      </c>
      <c r="G94" s="77">
        <f>IF(A94&lt;=$C$21,($C$5-$C$8)*(F94/$C$12)^(1/$C$11)+$C$8, ($C$46-$C$8)*(F94/$C$47)^(1/$C$11)+$C$8)</f>
        <v>0.15</v>
      </c>
      <c r="H94" s="78">
        <f t="shared" si="1"/>
        <v>30000</v>
      </c>
      <c r="I94" s="78">
        <f t="shared" si="2"/>
        <v>40000</v>
      </c>
      <c r="Y94" s="79"/>
    </row>
    <row r="95" spans="1:37" x14ac:dyDescent="0.25">
      <c r="A95" s="112">
        <f t="shared" si="4"/>
        <v>36000</v>
      </c>
      <c r="B95" s="66"/>
      <c r="D95" s="74"/>
      <c r="E95" s="75">
        <f t="shared" si="0"/>
        <v>26313.489323798603</v>
      </c>
      <c r="F95" s="76">
        <f>IF(A95&lt;=$C$21,IF($C$12*(1-$C$43*(EXP(A95/$C$19)-1))&gt;0,$C$12*(1-$C$43*(EXP(A95/$C$19)-1)),0),IF($C$47*(1-$C$45*(EXP((A95-$C$21)/$C$20)-1))&gt;0,$C$47*(1-$C$45*(EXP((A95-$C$21)/$C$20)-1)),0))</f>
        <v>0</v>
      </c>
      <c r="G95" s="77">
        <f>IF(A95&lt;=$C$21,($C$5-$C$8)*(F95/$C$12)^(1/$C$11)+$C$8, ($C$46-$C$8)*(F95/$C$47)^(1/$C$11)+$C$8)</f>
        <v>0.15</v>
      </c>
      <c r="H95" s="78">
        <f t="shared" si="1"/>
        <v>31000</v>
      </c>
      <c r="I95" s="78">
        <f t="shared" si="2"/>
        <v>41000</v>
      </c>
      <c r="Y95" s="79"/>
    </row>
    <row r="96" spans="1:37" x14ac:dyDescent="0.25">
      <c r="A96" s="112">
        <f t="shared" si="4"/>
        <v>37000</v>
      </c>
      <c r="B96" s="66"/>
      <c r="D96" s="74"/>
      <c r="E96" s="75">
        <f t="shared" si="0"/>
        <v>25917.805267789143</v>
      </c>
      <c r="F96" s="76">
        <f>IF(A96&lt;=$C$21,IF($C$12*(1-$C$43*(EXP(A96/$C$19)-1))&gt;0,$C$12*(1-$C$43*(EXP(A96/$C$19)-1)),0),IF($C$47*(1-$C$45*(EXP((A96-$C$21)/$C$20)-1))&gt;0,$C$47*(1-$C$45*(EXP((A96-$C$21)/$C$20)-1)),0))</f>
        <v>0</v>
      </c>
      <c r="G96" s="77">
        <f>IF(A96&lt;=$C$21,($C$5-$C$8)*(F96/$C$12)^(1/$C$11)+$C$8, ($C$46-$C$8)*(F96/$C$47)^(1/$C$11)+$C$8)</f>
        <v>0.15</v>
      </c>
      <c r="H96" s="78">
        <f t="shared" si="1"/>
        <v>32000</v>
      </c>
      <c r="I96" s="78">
        <f t="shared" si="2"/>
        <v>42000</v>
      </c>
      <c r="Y96" s="79"/>
    </row>
    <row r="97" spans="1:25" x14ac:dyDescent="0.25">
      <c r="A97" s="112">
        <f t="shared" si="4"/>
        <v>38000</v>
      </c>
      <c r="B97" s="66"/>
      <c r="C97" s="80"/>
      <c r="D97" s="74"/>
      <c r="E97" s="75">
        <f t="shared" si="0"/>
        <v>25528.071234988442</v>
      </c>
      <c r="F97" s="76">
        <f>IF(A97&lt;=$C$21,IF($C$12*(1-$C$43*(EXP(A97/$C$19)-1))&gt;0,$C$12*(1-$C$43*(EXP(A97/$C$19)-1)),0),IF($C$47*(1-$C$45*(EXP((A97-$C$21)/$C$20)-1))&gt;0,$C$47*(1-$C$45*(EXP((A97-$C$21)/$C$20)-1)),0))</f>
        <v>0</v>
      </c>
      <c r="G97" s="77">
        <f>IF(A97&lt;=$C$21,($C$5-$C$8)*(F97/$C$12)^(1/$C$11)+$C$8, ($C$46-$C$8)*(F97/$C$47)^(1/$C$11)+$C$8)</f>
        <v>0.15</v>
      </c>
      <c r="H97" s="78">
        <f t="shared" si="1"/>
        <v>33000</v>
      </c>
      <c r="I97" s="78">
        <f t="shared" si="2"/>
        <v>43000</v>
      </c>
      <c r="Y97" s="79"/>
    </row>
    <row r="98" spans="1:25" x14ac:dyDescent="0.25">
      <c r="A98" s="112">
        <f t="shared" si="4"/>
        <v>39000</v>
      </c>
      <c r="B98" s="66"/>
      <c r="C98" s="80"/>
      <c r="D98" s="74"/>
      <c r="E98" s="75">
        <f t="shared" si="0"/>
        <v>25144.197753062079</v>
      </c>
      <c r="F98" s="76">
        <f>IF(A98&lt;=$C$21,IF($C$12*(1-$C$43*(EXP(A98/$C$19)-1))&gt;0,$C$12*(1-$C$43*(EXP(A98/$C$19)-1)),0),IF($C$47*(1-$C$45*(EXP((A98-$C$21)/$C$20)-1))&gt;0,$C$47*(1-$C$45*(EXP((A98-$C$21)/$C$20)-1)),0))</f>
        <v>0</v>
      </c>
      <c r="G98" s="77">
        <f>IF(A98&lt;=$C$21,($C$5-$C$8)*(F98/$C$12)^(1/$C$11)+$C$8, ($C$46-$C$8)*(F98/$C$47)^(1/$C$11)+$C$8)</f>
        <v>0.15</v>
      </c>
      <c r="H98" s="78">
        <f t="shared" si="1"/>
        <v>34000</v>
      </c>
      <c r="I98" s="78">
        <f t="shared" si="2"/>
        <v>44000</v>
      </c>
      <c r="Y98" s="79"/>
    </row>
    <row r="99" spans="1:25" x14ac:dyDescent="0.25">
      <c r="A99" s="112">
        <f t="shared" si="4"/>
        <v>40000</v>
      </c>
      <c r="B99" s="66"/>
      <c r="C99" s="80"/>
      <c r="D99" s="74"/>
      <c r="E99" s="75">
        <f t="shared" si="0"/>
        <v>24766.096695098724</v>
      </c>
      <c r="F99" s="76">
        <f>IF(A99&lt;=$C$21,IF($C$12*(1-$C$43*(EXP(A99/$C$19)-1))&gt;0,$C$12*(1-$C$43*(EXP(A99/$C$19)-1)),0),IF($C$47*(1-$C$45*(EXP((A99-$C$21)/$C$20)-1))&gt;0,$C$47*(1-$C$45*(EXP((A99-$C$21)/$C$20)-1)),0))</f>
        <v>0</v>
      </c>
      <c r="G99" s="77">
        <f>IF(A99&lt;=$C$21,($C$5-$C$8)*(F99/$C$12)^(1/$C$11)+$C$8, ($C$46-$C$8)*(F99/$C$47)^(1/$C$11)+$C$8)</f>
        <v>0.15</v>
      </c>
      <c r="H99" s="78">
        <f t="shared" si="1"/>
        <v>35000</v>
      </c>
      <c r="I99" s="78">
        <f t="shared" si="2"/>
        <v>45000</v>
      </c>
      <c r="Y99" s="79"/>
    </row>
    <row r="100" spans="1:25" x14ac:dyDescent="0.25">
      <c r="A100" s="112">
        <f t="shared" si="4"/>
        <v>41000</v>
      </c>
      <c r="B100" s="66"/>
      <c r="C100" s="80"/>
      <c r="D100" s="74"/>
      <c r="E100" s="75">
        <f t="shared" si="0"/>
        <v>24393.681259378602</v>
      </c>
      <c r="F100" s="76">
        <f>IF(A100&lt;=$C$21,IF($C$12*(1-$C$43*(EXP(A100/$C$19)-1))&gt;0,$C$12*(1-$C$43*(EXP(A100/$C$19)-1)),0),IF($C$47*(1-$C$45*(EXP((A100-$C$21)/$C$20)-1))&gt;0,$C$47*(1-$C$45*(EXP((A100-$C$21)/$C$20)-1)),0))</f>
        <v>0</v>
      </c>
      <c r="G100" s="77">
        <f>IF(A100&lt;=$C$21,($C$5-$C$8)*(F100/$C$12)^(1/$C$11)+$C$8, ($C$46-$C$8)*(F100/$C$47)^(1/$C$11)+$C$8)</f>
        <v>0.15</v>
      </c>
      <c r="H100" s="78">
        <f t="shared" si="1"/>
        <v>36000</v>
      </c>
      <c r="I100" s="78">
        <f t="shared" si="2"/>
        <v>46000</v>
      </c>
      <c r="Y100" s="79"/>
    </row>
    <row r="101" spans="1:25" x14ac:dyDescent="0.25">
      <c r="A101" s="112">
        <f t="shared" si="4"/>
        <v>42000</v>
      </c>
      <c r="B101" s="66"/>
      <c r="C101" s="80"/>
      <c r="D101" s="74"/>
      <c r="E101" s="75">
        <f t="shared" si="0"/>
        <v>24026.865949446168</v>
      </c>
      <c r="F101" s="76">
        <f>IF(A101&lt;=$C$21,IF($C$12*(1-$C$43*(EXP(A101/$C$19)-1))&gt;0,$C$12*(1-$C$43*(EXP(A101/$C$19)-1)),0),IF($C$47*(1-$C$45*(EXP((A101-$C$21)/$C$20)-1))&gt;0,$C$47*(1-$C$45*(EXP((A101-$C$21)/$C$20)-1)),0))</f>
        <v>0</v>
      </c>
      <c r="G101" s="77">
        <f>IF(A101&lt;=$C$21,($C$5-$C$8)*(F101/$C$12)^(1/$C$11)+$C$8, ($C$46-$C$8)*(F101/$C$47)^(1/$C$11)+$C$8)</f>
        <v>0.15</v>
      </c>
      <c r="H101" s="78">
        <f t="shared" si="1"/>
        <v>37000</v>
      </c>
      <c r="I101" s="78">
        <f t="shared" si="2"/>
        <v>47000</v>
      </c>
      <c r="T101" s="79"/>
      <c r="U101" s="79"/>
      <c r="V101" s="79"/>
      <c r="W101" s="79"/>
      <c r="X101" s="79"/>
    </row>
    <row r="102" spans="1:25" x14ac:dyDescent="0.25">
      <c r="A102" s="112">
        <f t="shared" si="4"/>
        <v>43000</v>
      </c>
      <c r="B102" s="66"/>
      <c r="C102" s="80"/>
      <c r="D102" s="74"/>
      <c r="E102" s="75">
        <f t="shared" si="0"/>
        <v>23665.566554482455</v>
      </c>
      <c r="F102" s="76">
        <f>IF(A102&lt;=$C$21,IF($C$12*(1-$C$43*(EXP(A102/$C$19)-1))&gt;0,$C$12*(1-$C$43*(EXP(A102/$C$19)-1)),0),IF($C$47*(1-$C$45*(EXP((A102-$C$21)/$C$20)-1))&gt;0,$C$47*(1-$C$45*(EXP((A102-$C$21)/$C$20)-1)),0))</f>
        <v>0</v>
      </c>
      <c r="G102" s="77">
        <f>IF(A102&lt;=$C$21,($C$5-$C$8)*(F102/$C$12)^(1/$C$11)+$C$8, ($C$46-$C$8)*(F102/$C$47)^(1/$C$11)+$C$8)</f>
        <v>0.15</v>
      </c>
      <c r="H102" s="78">
        <f t="shared" si="1"/>
        <v>38000</v>
      </c>
      <c r="I102" s="78">
        <f t="shared" si="2"/>
        <v>48000</v>
      </c>
      <c r="T102" s="79"/>
      <c r="U102" s="79"/>
      <c r="V102" s="79"/>
      <c r="W102" s="79"/>
      <c r="X102" s="79"/>
    </row>
    <row r="103" spans="1:25" x14ac:dyDescent="0.25">
      <c r="A103" s="112">
        <f t="shared" si="4"/>
        <v>44000</v>
      </c>
      <c r="B103" s="66"/>
      <c r="C103" s="80"/>
      <c r="D103" s="74"/>
      <c r="E103" s="75">
        <f t="shared" si="0"/>
        <v>23309.700129972563</v>
      </c>
      <c r="F103" s="76">
        <f>IF(A103&lt;=$C$21,IF($C$12*(1-$C$43*(EXP(A103/$C$19)-1))&gt;0,$C$12*(1-$C$43*(EXP(A103/$C$19)-1)),0),IF($C$47*(1-$C$45*(EXP((A103-$C$21)/$C$20)-1))&gt;0,$C$47*(1-$C$45*(EXP((A103-$C$21)/$C$20)-1)),0))</f>
        <v>0</v>
      </c>
      <c r="G103" s="77">
        <f>IF(A103&lt;=$C$21,($C$5-$C$8)*(F103/$C$12)^(1/$C$11)+$C$8, ($C$46-$C$8)*(F103/$C$47)^(1/$C$11)+$C$8)</f>
        <v>0.15</v>
      </c>
      <c r="H103" s="78">
        <f t="shared" si="1"/>
        <v>39000</v>
      </c>
      <c r="I103" s="78">
        <f t="shared" si="2"/>
        <v>49000</v>
      </c>
      <c r="T103" s="79"/>
      <c r="U103" s="79"/>
      <c r="V103" s="79"/>
      <c r="W103" s="79"/>
      <c r="X103" s="79"/>
    </row>
    <row r="104" spans="1:25" x14ac:dyDescent="0.25">
      <c r="A104" s="112">
        <f t="shared" si="4"/>
        <v>45000</v>
      </c>
      <c r="B104" s="66"/>
      <c r="C104" s="80"/>
      <c r="D104" s="74"/>
      <c r="E104" s="75">
        <f t="shared" si="0"/>
        <v>22959.184978663834</v>
      </c>
      <c r="F104" s="76">
        <f>IF(A104&lt;=$C$21,IF($C$12*(1-$C$43*(EXP(A104/$C$19)-1))&gt;0,$C$12*(1-$C$43*(EXP(A104/$C$19)-1)),0),IF($C$47*(1-$C$45*(EXP((A104-$C$21)/$C$20)-1))&gt;0,$C$47*(1-$C$45*(EXP((A104-$C$21)/$C$20)-1)),0))</f>
        <v>0</v>
      </c>
      <c r="G104" s="77">
        <f>IF(A104&lt;=$C$21,($C$5-$C$8)*(F104/$C$12)^(1/$C$11)+$C$8, ($C$46-$C$8)*(F104/$C$47)^(1/$C$11)+$C$8)</f>
        <v>0.15</v>
      </c>
      <c r="H104" s="78">
        <f t="shared" si="1"/>
        <v>40000</v>
      </c>
      <c r="I104" s="78">
        <f t="shared" si="2"/>
        <v>50000</v>
      </c>
      <c r="T104" s="79"/>
      <c r="U104" s="79"/>
      <c r="V104" s="79"/>
      <c r="W104" s="79"/>
      <c r="X104" s="79"/>
    </row>
    <row r="105" spans="1:25" x14ac:dyDescent="0.25">
      <c r="A105" s="112">
        <f t="shared" si="4"/>
        <v>46000</v>
      </c>
      <c r="B105" s="66"/>
      <c r="C105" s="80"/>
      <c r="D105" s="74"/>
      <c r="E105" s="75">
        <f t="shared" si="0"/>
        <v>22613.940631810416</v>
      </c>
      <c r="F105" s="76">
        <f>IF(A105&lt;=$C$21,IF($C$12*(1-$C$43*(EXP(A105/$C$19)-1))&gt;0,$C$12*(1-$C$43*(EXP(A105/$C$19)-1)),0),IF($C$47*(1-$C$45*(EXP((A105-$C$21)/$C$20)-1))&gt;0,$C$47*(1-$C$45*(EXP((A105-$C$21)/$C$20)-1)),0))</f>
        <v>0</v>
      </c>
      <c r="G105" s="77">
        <f>IF(A105&lt;=$C$21,($C$5-$C$8)*(F105/$C$12)^(1/$C$11)+$C$8, ($C$46-$C$8)*(F105/$C$47)^(1/$C$11)+$C$8)</f>
        <v>0.15</v>
      </c>
      <c r="H105" s="78">
        <f t="shared" si="1"/>
        <v>41000</v>
      </c>
      <c r="I105" s="78">
        <f t="shared" si="2"/>
        <v>51000</v>
      </c>
      <c r="T105" s="79"/>
      <c r="U105" s="79"/>
      <c r="V105" s="79"/>
      <c r="W105" s="79"/>
      <c r="X105" s="79"/>
    </row>
    <row r="106" spans="1:25" x14ac:dyDescent="0.25">
      <c r="A106" s="112">
        <f t="shared" si="4"/>
        <v>47000</v>
      </c>
      <c r="B106" s="66"/>
      <c r="C106" s="80"/>
      <c r="D106" s="74"/>
      <c r="E106" s="75">
        <f t="shared" si="0"/>
        <v>22273.887830699801</v>
      </c>
      <c r="F106" s="76">
        <f>IF(A106&lt;=$C$21,IF($C$12*(1-$C$43*(EXP(A106/$C$19)-1))&gt;0,$C$12*(1-$C$43*(EXP(A106/$C$19)-1)),0),IF($C$47*(1-$C$45*(EXP((A106-$C$21)/$C$20)-1))&gt;0,$C$47*(1-$C$45*(EXP((A106-$C$21)/$C$20)-1)),0))</f>
        <v>0</v>
      </c>
      <c r="G106" s="77">
        <f>IF(A106&lt;=$C$21,($C$5-$C$8)*(F106/$C$12)^(1/$C$11)+$C$8, ($C$46-$C$8)*(F106/$C$47)^(1/$C$11)+$C$8)</f>
        <v>0.15</v>
      </c>
      <c r="H106" s="78">
        <f t="shared" si="1"/>
        <v>42000</v>
      </c>
      <c r="I106" s="78">
        <f t="shared" si="2"/>
        <v>52000</v>
      </c>
      <c r="T106" s="79"/>
      <c r="U106" s="79"/>
      <c r="V106" s="79"/>
      <c r="W106" s="79"/>
      <c r="X106" s="79"/>
    </row>
    <row r="107" spans="1:25" x14ac:dyDescent="0.25">
      <c r="A107" s="112">
        <f t="shared" si="4"/>
        <v>48000</v>
      </c>
      <c r="B107" s="66"/>
      <c r="C107" s="80"/>
      <c r="D107" s="74"/>
      <c r="E107" s="75">
        <f t="shared" si="0"/>
        <v>21938.948508457197</v>
      </c>
      <c r="F107" s="76">
        <f>IF(A107&lt;=$C$21,IF($C$12*(1-$C$43*(EXP(A107/$C$19)-1))&gt;0,$C$12*(1-$C$43*(EXP(A107/$C$19)-1)),0),IF($C$47*(1-$C$45*(EXP((A107-$C$21)/$C$20)-1))&gt;0,$C$47*(1-$C$45*(EXP((A107-$C$21)/$C$20)-1)),0))</f>
        <v>0</v>
      </c>
      <c r="G107" s="77">
        <f>IF(A107&lt;=$C$21,($C$5-$C$8)*(F107/$C$12)^(1/$C$11)+$C$8, ($C$46-$C$8)*(F107/$C$47)^(1/$C$11)+$C$8)</f>
        <v>0.15</v>
      </c>
      <c r="H107" s="78">
        <f t="shared" si="1"/>
        <v>43000</v>
      </c>
      <c r="I107" s="78">
        <f t="shared" si="2"/>
        <v>53000</v>
      </c>
      <c r="T107" s="79"/>
      <c r="U107" s="79"/>
      <c r="V107" s="79"/>
      <c r="W107" s="79"/>
      <c r="X107" s="79"/>
    </row>
    <row r="108" spans="1:25" x14ac:dyDescent="0.25">
      <c r="A108" s="112">
        <f t="shared" si="4"/>
        <v>49000</v>
      </c>
      <c r="B108" s="66"/>
      <c r="C108" s="80"/>
      <c r="D108" s="74"/>
      <c r="E108" s="75">
        <f t="shared" si="0"/>
        <v>21609.045772123482</v>
      </c>
      <c r="F108" s="76">
        <f>IF(A108&lt;=$C$21,IF($C$12*(1-$C$43*(EXP(A108/$C$19)-1))&gt;0,$C$12*(1-$C$43*(EXP(A108/$C$19)-1)),0),IF($C$47*(1-$C$45*(EXP((A108-$C$21)/$C$20)-1))&gt;0,$C$47*(1-$C$45*(EXP((A108-$C$21)/$C$20)-1)),0))</f>
        <v>0</v>
      </c>
      <c r="G108" s="77">
        <f>IF(A108&lt;=$C$21,($C$5-$C$8)*(F108/$C$12)^(1/$C$11)+$C$8, ($C$46-$C$8)*(F108/$C$47)^(1/$C$11)+$C$8)</f>
        <v>0.15</v>
      </c>
      <c r="H108" s="78">
        <f t="shared" si="1"/>
        <v>44000</v>
      </c>
      <c r="I108" s="78">
        <f t="shared" si="2"/>
        <v>54000</v>
      </c>
      <c r="T108" s="79"/>
      <c r="U108" s="79"/>
      <c r="V108" s="79"/>
      <c r="W108" s="79"/>
      <c r="X108" s="79"/>
    </row>
    <row r="109" spans="1:25" x14ac:dyDescent="0.25">
      <c r="A109" s="112">
        <f t="shared" si="4"/>
        <v>50000</v>
      </c>
      <c r="B109" s="66"/>
      <c r="C109" s="80"/>
      <c r="D109" s="74"/>
      <c r="E109" s="75">
        <f t="shared" si="0"/>
        <v>21284.103885002689</v>
      </c>
      <c r="F109" s="76">
        <f>IF(A109&lt;=$C$21,IF($C$12*(1-$C$43*(EXP(A109/$C$19)-1))&gt;0,$C$12*(1-$C$43*(EXP(A109/$C$19)-1)),0),IF($C$47*(1-$C$45*(EXP((A109-$C$21)/$C$20)-1))&gt;0,$C$47*(1-$C$45*(EXP((A109-$C$21)/$C$20)-1)),0))</f>
        <v>0</v>
      </c>
      <c r="G109" s="77">
        <f>IF(A109&lt;=$C$21,($C$5-$C$8)*(F109/$C$12)^(1/$C$11)+$C$8, ($C$46-$C$8)*(F109/$C$47)^(1/$C$11)+$C$8)</f>
        <v>0.15</v>
      </c>
      <c r="H109" s="78">
        <f t="shared" si="1"/>
        <v>45000</v>
      </c>
      <c r="I109" s="78">
        <f t="shared" si="2"/>
        <v>55000</v>
      </c>
      <c r="T109" s="79"/>
      <c r="U109" s="79"/>
      <c r="V109" s="79"/>
      <c r="W109" s="79"/>
      <c r="X109" s="79"/>
    </row>
    <row r="110" spans="1:25" x14ac:dyDescent="0.25">
      <c r="A110" s="112">
        <f t="shared" si="4"/>
        <v>51000</v>
      </c>
      <c r="B110" s="66"/>
      <c r="C110" s="80"/>
      <c r="D110" s="74"/>
      <c r="E110" s="75">
        <f t="shared" si="0"/>
        <v>20964.048249274907</v>
      </c>
      <c r="F110" s="76">
        <f>IF(A110&lt;=$C$21,IF($C$12*(1-$C$43*(EXP(A110/$C$19)-1))&gt;0,$C$12*(1-$C$43*(EXP(A110/$C$19)-1)),0),IF($C$47*(1-$C$45*(EXP((A110-$C$21)/$C$20)-1))&gt;0,$C$47*(1-$C$45*(EXP((A110-$C$21)/$C$20)-1)),0))</f>
        <v>0</v>
      </c>
      <c r="G110" s="77">
        <f>IF(A110&lt;=$C$21,($C$5-$C$8)*(F110/$C$12)^(1/$C$11)+$C$8, ($C$46-$C$8)*(F110/$C$47)^(1/$C$11)+$C$8)</f>
        <v>0.15</v>
      </c>
      <c r="H110" s="78">
        <f t="shared" si="1"/>
        <v>46000</v>
      </c>
      <c r="I110" s="78">
        <f t="shared" si="2"/>
        <v>56000</v>
      </c>
      <c r="T110" s="79"/>
      <c r="U110" s="79"/>
      <c r="V110" s="79"/>
      <c r="W110" s="79"/>
      <c r="X110" s="79"/>
    </row>
    <row r="111" spans="1:25" x14ac:dyDescent="0.25">
      <c r="A111" s="112">
        <f t="shared" si="4"/>
        <v>52000</v>
      </c>
      <c r="B111" s="66"/>
      <c r="C111" s="80"/>
      <c r="D111" s="74"/>
      <c r="E111" s="75">
        <f t="shared" si="0"/>
        <v>20648.805388870645</v>
      </c>
      <c r="F111" s="76">
        <f>IF(A111&lt;=$C$21,IF($C$12*(1-$C$43*(EXP(A111/$C$19)-1))&gt;0,$C$12*(1-$C$43*(EXP(A111/$C$19)-1)),0),IF($C$47*(1-$C$45*(EXP((A111-$C$21)/$C$20)-1))&gt;0,$C$47*(1-$C$45*(EXP((A111-$C$21)/$C$20)-1)),0))</f>
        <v>0</v>
      </c>
      <c r="G111" s="77">
        <f>IF(A111&lt;=$C$21,($C$5-$C$8)*(F111/$C$12)^(1/$C$11)+$C$8, ($C$46-$C$8)*(F111/$C$47)^(1/$C$11)+$C$8)</f>
        <v>0.15</v>
      </c>
      <c r="H111" s="78">
        <f t="shared" si="1"/>
        <v>47000</v>
      </c>
      <c r="I111" s="78">
        <f t="shared" si="2"/>
        <v>57000</v>
      </c>
      <c r="T111" s="79"/>
      <c r="U111" s="79"/>
      <c r="V111" s="79"/>
      <c r="W111" s="79"/>
      <c r="X111" s="79"/>
    </row>
    <row r="112" spans="1:25" x14ac:dyDescent="0.25">
      <c r="A112" s="112">
        <f t="shared" si="4"/>
        <v>53000</v>
      </c>
      <c r="B112" s="66"/>
      <c r="C112" s="80"/>
      <c r="D112" s="74"/>
      <c r="E112" s="75">
        <f t="shared" si="0"/>
        <v>20338.302932602754</v>
      </c>
      <c r="F112" s="76">
        <f>IF(A112&lt;=$C$21,IF($C$12*(1-$C$43*(EXP(A112/$C$19)-1))&gt;0,$C$12*(1-$C$43*(EXP(A112/$C$19)-1)),0),IF($C$47*(1-$C$45*(EXP((A112-$C$21)/$C$20)-1))&gt;0,$C$47*(1-$C$45*(EXP((A112-$C$21)/$C$20)-1)),0))</f>
        <v>0</v>
      </c>
      <c r="G112" s="77">
        <f>IF(A112&lt;=$C$21,($C$5-$C$8)*(F112/$C$12)^(1/$C$11)+$C$8, ($C$46-$C$8)*(F112/$C$47)^(1/$C$11)+$C$8)</f>
        <v>0.15</v>
      </c>
      <c r="H112" s="78">
        <f t="shared" si="1"/>
        <v>48000</v>
      </c>
      <c r="I112" s="78">
        <f t="shared" si="2"/>
        <v>58000</v>
      </c>
      <c r="T112" s="79"/>
      <c r="U112" s="79"/>
      <c r="V112" s="79"/>
      <c r="W112" s="79"/>
      <c r="X112" s="79"/>
    </row>
    <row r="113" spans="1:24" x14ac:dyDescent="0.25">
      <c r="A113" s="112">
        <f t="shared" si="4"/>
        <v>54000</v>
      </c>
      <c r="B113" s="66"/>
      <c r="C113" s="80"/>
      <c r="D113" s="74"/>
      <c r="E113" s="75">
        <f t="shared" si="0"/>
        <v>20032.469597551939</v>
      </c>
      <c r="F113" s="76">
        <f>IF(A113&lt;=$C$21,IF($C$12*(1-$C$43*(EXP(A113/$C$19)-1))&gt;0,$C$12*(1-$C$43*(EXP(A113/$C$19)-1)),0),IF($C$47*(1-$C$45*(EXP((A113-$C$21)/$C$20)-1))&gt;0,$C$47*(1-$C$45*(EXP((A113-$C$21)/$C$20)-1)),0))</f>
        <v>0</v>
      </c>
      <c r="G113" s="77">
        <f>IF(A113&lt;=$C$21,($C$5-$C$8)*(F113/$C$12)^(1/$C$11)+$C$8, ($C$46-$C$8)*(F113/$C$47)^(1/$C$11)+$C$8)</f>
        <v>0.15</v>
      </c>
      <c r="H113" s="78">
        <f t="shared" si="1"/>
        <v>49000</v>
      </c>
      <c r="I113" s="78">
        <f t="shared" si="2"/>
        <v>59000</v>
      </c>
      <c r="T113" s="79"/>
      <c r="U113" s="79"/>
      <c r="V113" s="79"/>
      <c r="W113" s="79"/>
      <c r="X113" s="79"/>
    </row>
    <row r="114" spans="1:24" x14ac:dyDescent="0.25">
      <c r="A114" s="112">
        <f t="shared" si="4"/>
        <v>55000</v>
      </c>
      <c r="B114" s="66"/>
      <c r="C114" s="80"/>
      <c r="D114" s="74"/>
      <c r="E114" s="75">
        <f t="shared" ref="E114:E177" si="5">IF(A114&lt;=$C$21,$C$17*EXP(-A114/$C$19),$C$18*EXP(-(A114-$C$21)/$C$20))</f>
        <v>19731.235172702145</v>
      </c>
      <c r="F114" s="76">
        <f>IF(A114&lt;=$C$21,IF($C$12*(1-$C$43*(EXP(A114/$C$19)-1))&gt;0,$C$12*(1-$C$43*(EXP(A114/$C$19)-1)),0),IF($C$47*(1-$C$45*(EXP((A114-$C$21)/$C$20)-1))&gt;0,$C$47*(1-$C$45*(EXP((A114-$C$21)/$C$20)-1)),0))</f>
        <v>0</v>
      </c>
      <c r="G114" s="77">
        <f>IF(A114&lt;=$C$21,($C$5-$C$8)*(F114/$C$12)^(1/$C$11)+$C$8, ($C$46-$C$8)*(F114/$C$47)^(1/$C$11)+$C$8)</f>
        <v>0.15</v>
      </c>
      <c r="H114" s="78">
        <f t="shared" ref="H114:H177" si="6">A114-$C$6/2</f>
        <v>50000</v>
      </c>
      <c r="I114" s="78">
        <f t="shared" ref="I114:I177" si="7">A114+$C$6/2</f>
        <v>60000</v>
      </c>
      <c r="T114" s="79"/>
      <c r="U114" s="79"/>
      <c r="V114" s="79"/>
      <c r="W114" s="79"/>
      <c r="X114" s="79"/>
    </row>
    <row r="115" spans="1:24" x14ac:dyDescent="0.25">
      <c r="A115" s="112">
        <f t="shared" si="4"/>
        <v>56000</v>
      </c>
      <c r="B115" s="66"/>
      <c r="C115" s="80"/>
      <c r="D115" s="74"/>
      <c r="E115" s="75">
        <f t="shared" si="5"/>
        <v>19434.530502822039</v>
      </c>
      <c r="F115" s="76">
        <f>IF(A115&lt;=$C$21,IF($C$12*(1-$C$43*(EXP(A115/$C$19)-1))&gt;0,$C$12*(1-$C$43*(EXP(A115/$C$19)-1)),0),IF($C$47*(1-$C$45*(EXP((A115-$C$21)/$C$20)-1))&gt;0,$C$47*(1-$C$45*(EXP((A115-$C$21)/$C$20)-1)),0))</f>
        <v>0</v>
      </c>
      <c r="G115" s="77">
        <f>IF(A115&lt;=$C$21,($C$5-$C$8)*(F115/$C$12)^(1/$C$11)+$C$8, ($C$46-$C$8)*(F115/$C$47)^(1/$C$11)+$C$8)</f>
        <v>0.15</v>
      </c>
      <c r="H115" s="78">
        <f t="shared" si="6"/>
        <v>51000</v>
      </c>
      <c r="I115" s="78">
        <f t="shared" si="7"/>
        <v>61000</v>
      </c>
      <c r="T115" s="79"/>
      <c r="U115" s="79"/>
      <c r="V115" s="79"/>
      <c r="W115" s="79"/>
      <c r="X115" s="79"/>
    </row>
    <row r="116" spans="1:24" x14ac:dyDescent="0.25">
      <c r="A116" s="112">
        <f t="shared" si="4"/>
        <v>57000</v>
      </c>
      <c r="B116" s="66"/>
      <c r="C116" s="80"/>
      <c r="D116" s="74"/>
      <c r="E116" s="75">
        <f t="shared" si="5"/>
        <v>19142.287472588825</v>
      </c>
      <c r="F116" s="76">
        <f>IF(A116&lt;=$C$21,IF($C$12*(1-$C$43*(EXP(A116/$C$19)-1))&gt;0,$C$12*(1-$C$43*(EXP(A116/$C$19)-1)),0),IF($C$47*(1-$C$45*(EXP((A116-$C$21)/$C$20)-1))&gt;0,$C$47*(1-$C$45*(EXP((A116-$C$21)/$C$20)-1)),0))</f>
        <v>0</v>
      </c>
      <c r="G116" s="77">
        <f>IF(A116&lt;=$C$21,($C$5-$C$8)*(F116/$C$12)^(1/$C$11)+$C$8, ($C$46-$C$8)*(F116/$C$47)^(1/$C$11)+$C$8)</f>
        <v>0.15</v>
      </c>
      <c r="H116" s="78">
        <f t="shared" si="6"/>
        <v>52000</v>
      </c>
      <c r="I116" s="78">
        <f t="shared" si="7"/>
        <v>62000</v>
      </c>
      <c r="T116" s="79"/>
      <c r="U116" s="79"/>
      <c r="V116" s="79"/>
      <c r="W116" s="79"/>
      <c r="X116" s="79"/>
    </row>
    <row r="117" spans="1:24" x14ac:dyDescent="0.25">
      <c r="A117" s="112">
        <f t="shared" si="4"/>
        <v>58000</v>
      </c>
      <c r="B117" s="66"/>
      <c r="C117" s="80"/>
      <c r="D117" s="74"/>
      <c r="E117" s="75">
        <f t="shared" si="5"/>
        <v>18854.438990950825</v>
      </c>
      <c r="F117" s="76">
        <f>IF(A117&lt;=$C$21,IF($C$12*(1-$C$43*(EXP(A117/$C$19)-1))&gt;0,$C$12*(1-$C$43*(EXP(A117/$C$19)-1)),0),IF($C$47*(1-$C$45*(EXP((A117-$C$21)/$C$20)-1))&gt;0,$C$47*(1-$C$45*(EXP((A117-$C$21)/$C$20)-1)),0))</f>
        <v>0</v>
      </c>
      <c r="G117" s="77">
        <f>IF(A117&lt;=$C$21,($C$5-$C$8)*(F117/$C$12)^(1/$C$11)+$C$8, ($C$46-$C$8)*(F117/$C$47)^(1/$C$11)+$C$8)</f>
        <v>0.15</v>
      </c>
      <c r="H117" s="78">
        <f t="shared" si="6"/>
        <v>53000</v>
      </c>
      <c r="I117" s="78">
        <f t="shared" si="7"/>
        <v>63000</v>
      </c>
      <c r="T117" s="79"/>
      <c r="U117" s="79"/>
      <c r="V117" s="79"/>
      <c r="W117" s="79"/>
      <c r="X117" s="79"/>
    </row>
    <row r="118" spans="1:24" x14ac:dyDescent="0.25">
      <c r="A118" s="112">
        <f t="shared" si="4"/>
        <v>59000</v>
      </c>
      <c r="B118" s="66"/>
      <c r="C118" s="80"/>
      <c r="D118" s="74"/>
      <c r="E118" s="75">
        <f t="shared" si="5"/>
        <v>18570.918975725213</v>
      </c>
      <c r="F118" s="76">
        <f>IF(A118&lt;=$C$21,IF($C$12*(1-$C$43*(EXP(A118/$C$19)-1))&gt;0,$C$12*(1-$C$43*(EXP(A118/$C$19)-1)),0),IF($C$47*(1-$C$45*(EXP((A118-$C$21)/$C$20)-1))&gt;0,$C$47*(1-$C$45*(EXP((A118-$C$21)/$C$20)-1)),0))</f>
        <v>0</v>
      </c>
      <c r="G118" s="77">
        <f>IF(A118&lt;=$C$21,($C$5-$C$8)*(F118/$C$12)^(1/$C$11)+$C$8, ($C$46-$C$8)*(F118/$C$47)^(1/$C$11)+$C$8)</f>
        <v>0.15</v>
      </c>
      <c r="H118" s="78">
        <f t="shared" si="6"/>
        <v>54000</v>
      </c>
      <c r="I118" s="78">
        <f t="shared" si="7"/>
        <v>64000</v>
      </c>
      <c r="T118" s="79"/>
      <c r="U118" s="79"/>
      <c r="V118" s="79"/>
      <c r="W118" s="79"/>
      <c r="X118" s="79"/>
    </row>
    <row r="119" spans="1:24" x14ac:dyDescent="0.25">
      <c r="A119" s="112">
        <f t="shared" si="4"/>
        <v>60000</v>
      </c>
      <c r="B119" s="66"/>
      <c r="C119" s="80"/>
      <c r="D119" s="74"/>
      <c r="E119" s="75">
        <f t="shared" si="5"/>
        <v>18291.662338427315</v>
      </c>
      <c r="F119" s="76">
        <f>IF(A119&lt;=$C$21,IF($C$12*(1-$C$43*(EXP(A119/$C$19)-1))&gt;0,$C$12*(1-$C$43*(EXP(A119/$C$19)-1)),0),IF($C$47*(1-$C$45*(EXP((A119-$C$21)/$C$20)-1))&gt;0,$C$47*(1-$C$45*(EXP((A119-$C$21)/$C$20)-1)),0))</f>
        <v>0</v>
      </c>
      <c r="G119" s="77">
        <f>IF(A119&lt;=$C$21,($C$5-$C$8)*(F119/$C$12)^(1/$C$11)+$C$8, ($C$46-$C$8)*(F119/$C$47)^(1/$C$11)+$C$8)</f>
        <v>0.15</v>
      </c>
      <c r="H119" s="78">
        <f t="shared" si="6"/>
        <v>55000</v>
      </c>
      <c r="I119" s="78">
        <f t="shared" si="7"/>
        <v>65000</v>
      </c>
      <c r="T119" s="79"/>
      <c r="U119" s="79"/>
      <c r="V119" s="79"/>
      <c r="W119" s="79"/>
      <c r="X119" s="79"/>
    </row>
    <row r="120" spans="1:24" x14ac:dyDescent="0.25">
      <c r="A120" s="112">
        <f t="shared" si="4"/>
        <v>61000</v>
      </c>
      <c r="B120" s="66"/>
      <c r="C120" s="80"/>
      <c r="D120" s="74"/>
      <c r="E120" s="75">
        <f t="shared" si="5"/>
        <v>18016.604969328098</v>
      </c>
      <c r="F120" s="76">
        <f>IF(A120&lt;=$C$21,IF($C$12*(1-$C$43*(EXP(A120/$C$19)-1))&gt;0,$C$12*(1-$C$43*(EXP(A120/$C$19)-1)),0),IF($C$47*(1-$C$45*(EXP((A120-$C$21)/$C$20)-1))&gt;0,$C$47*(1-$C$45*(EXP((A120-$C$21)/$C$20)-1)),0))</f>
        <v>0</v>
      </c>
      <c r="G120" s="77">
        <f>IF(A120&lt;=$C$21,($C$5-$C$8)*(F120/$C$12)^(1/$C$11)+$C$8, ($C$46-$C$8)*(F120/$C$47)^(1/$C$11)+$C$8)</f>
        <v>0.15</v>
      </c>
      <c r="H120" s="78">
        <f t="shared" si="6"/>
        <v>56000</v>
      </c>
      <c r="I120" s="78">
        <f t="shared" si="7"/>
        <v>66000</v>
      </c>
      <c r="T120" s="79"/>
      <c r="U120" s="79"/>
      <c r="V120" s="79"/>
      <c r="W120" s="79"/>
      <c r="X120" s="79"/>
    </row>
    <row r="121" spans="1:24" x14ac:dyDescent="0.25">
      <c r="A121" s="112">
        <f t="shared" si="4"/>
        <v>62000</v>
      </c>
      <c r="B121" s="66"/>
      <c r="C121" s="80"/>
      <c r="D121" s="74"/>
      <c r="E121" s="75">
        <f t="shared" si="5"/>
        <v>17745.683722736278</v>
      </c>
      <c r="F121" s="76">
        <f>IF(A121&lt;=$C$21,IF($C$12*(1-$C$43*(EXP(A121/$C$19)-1))&gt;0,$C$12*(1-$C$43*(EXP(A121/$C$19)-1)),0),IF($C$47*(1-$C$45*(EXP((A121-$C$21)/$C$20)-1))&gt;0,$C$47*(1-$C$45*(EXP((A121-$C$21)/$C$20)-1)),0))</f>
        <v>0</v>
      </c>
      <c r="G121" s="77">
        <f>IF(A121&lt;=$C$21,($C$5-$C$8)*(F121/$C$12)^(1/$C$11)+$C$8, ($C$46-$C$8)*(F121/$C$47)^(1/$C$11)+$C$8)</f>
        <v>0.15</v>
      </c>
      <c r="H121" s="78">
        <f t="shared" si="6"/>
        <v>57000</v>
      </c>
      <c r="I121" s="78">
        <f t="shared" si="7"/>
        <v>67000</v>
      </c>
      <c r="T121" s="79"/>
      <c r="U121" s="79"/>
      <c r="V121" s="79"/>
      <c r="W121" s="79"/>
      <c r="X121" s="79"/>
    </row>
    <row r="122" spans="1:24" x14ac:dyDescent="0.25">
      <c r="A122" s="112">
        <f t="shared" si="4"/>
        <v>63000</v>
      </c>
      <c r="B122" s="66"/>
      <c r="C122" s="80"/>
      <c r="D122" s="74"/>
      <c r="E122" s="75">
        <f t="shared" si="5"/>
        <v>17478.836402501831</v>
      </c>
      <c r="F122" s="76">
        <f>IF(A122&lt;=$C$21,IF($C$12*(1-$C$43*(EXP(A122/$C$19)-1))&gt;0,$C$12*(1-$C$43*(EXP(A122/$C$19)-1)),0),IF($C$47*(1-$C$45*(EXP((A122-$C$21)/$C$20)-1))&gt;0,$C$47*(1-$C$45*(EXP((A122-$C$21)/$C$20)-1)),0))</f>
        <v>0</v>
      </c>
      <c r="G122" s="77">
        <f>IF(A122&lt;=$C$21,($C$5-$C$8)*(F122/$C$12)^(1/$C$11)+$C$8, ($C$46-$C$8)*(F122/$C$47)^(1/$C$11)+$C$8)</f>
        <v>0.15</v>
      </c>
      <c r="H122" s="78">
        <f t="shared" si="6"/>
        <v>58000</v>
      </c>
      <c r="I122" s="78">
        <f t="shared" si="7"/>
        <v>68000</v>
      </c>
      <c r="T122" s="79"/>
      <c r="U122" s="79"/>
      <c r="V122" s="79"/>
      <c r="W122" s="79"/>
      <c r="X122" s="79"/>
    </row>
    <row r="123" spans="1:24" x14ac:dyDescent="0.25">
      <c r="A123" s="112">
        <f t="shared" si="4"/>
        <v>64000</v>
      </c>
      <c r="B123" s="66"/>
      <c r="C123" s="80"/>
      <c r="D123" s="74"/>
      <c r="E123" s="75">
        <f t="shared" si="5"/>
        <v>17216.001747737413</v>
      </c>
      <c r="F123" s="76">
        <f>IF(A123&lt;=$C$21,IF($C$12*(1-$C$43*(EXP(A123/$C$19)-1))&gt;0,$C$12*(1-$C$43*(EXP(A123/$C$19)-1)),0),IF($C$47*(1-$C$45*(EXP((A123-$C$21)/$C$20)-1))&gt;0,$C$47*(1-$C$45*(EXP((A123-$C$21)/$C$20)-1)),0))</f>
        <v>0</v>
      </c>
      <c r="G123" s="77">
        <f>IF(A123&lt;=$C$21,($C$5-$C$8)*(F123/$C$12)^(1/$C$11)+$C$8, ($C$46-$C$8)*(F123/$C$47)^(1/$C$11)+$C$8)</f>
        <v>0.15</v>
      </c>
      <c r="H123" s="78">
        <f t="shared" si="6"/>
        <v>59000</v>
      </c>
      <c r="I123" s="78">
        <f t="shared" si="7"/>
        <v>69000</v>
      </c>
      <c r="T123" s="79"/>
      <c r="U123" s="79"/>
      <c r="V123" s="79"/>
      <c r="W123" s="79"/>
      <c r="X123" s="79"/>
    </row>
    <row r="124" spans="1:24" x14ac:dyDescent="0.25">
      <c r="A124" s="112">
        <f t="shared" si="4"/>
        <v>65000</v>
      </c>
      <c r="B124" s="66"/>
      <c r="C124" s="80"/>
      <c r="D124" s="74"/>
      <c r="E124" s="75">
        <f t="shared" si="5"/>
        <v>16957.119418754548</v>
      </c>
      <c r="F124" s="76">
        <f>IF(A124&lt;=$C$21,IF($C$12*(1-$C$43*(EXP(A124/$C$19)-1))&gt;0,$C$12*(1-$C$43*(EXP(A124/$C$19)-1)),0),IF($C$47*(1-$C$45*(EXP((A124-$C$21)/$C$20)-1))&gt;0,$C$47*(1-$C$45*(EXP((A124-$C$21)/$C$20)-1)),0))</f>
        <v>0</v>
      </c>
      <c r="G124" s="77">
        <f>IF(A124&lt;=$C$21,($C$5-$C$8)*(F124/$C$12)^(1/$C$11)+$C$8, ($C$46-$C$8)*(F124/$C$47)^(1/$C$11)+$C$8)</f>
        <v>0.15</v>
      </c>
      <c r="H124" s="78">
        <f t="shared" si="6"/>
        <v>60000</v>
      </c>
      <c r="I124" s="78">
        <f t="shared" si="7"/>
        <v>70000</v>
      </c>
      <c r="T124" s="79"/>
      <c r="U124" s="79"/>
      <c r="V124" s="79"/>
      <c r="W124" s="79"/>
      <c r="X124" s="79"/>
    </row>
    <row r="125" spans="1:24" x14ac:dyDescent="0.25">
      <c r="A125" s="112">
        <f t="shared" si="4"/>
        <v>66000</v>
      </c>
      <c r="B125" s="66"/>
      <c r="C125" s="80"/>
      <c r="D125" s="74"/>
      <c r="E125" s="75">
        <f t="shared" si="5"/>
        <v>16702.129983211264</v>
      </c>
      <c r="F125" s="76">
        <f>IF(A125&lt;=$C$21,IF($C$12*(1-$C$43*(EXP(A125/$C$19)-1))&gt;0,$C$12*(1-$C$43*(EXP(A125/$C$19)-1)),0),IF($C$47*(1-$C$45*(EXP((A125-$C$21)/$C$20)-1))&gt;0,$C$47*(1-$C$45*(EXP((A125-$C$21)/$C$20)-1)),0))</f>
        <v>0</v>
      </c>
      <c r="G125" s="77">
        <f>IF(A125&lt;=$C$21,($C$5-$C$8)*(F125/$C$12)^(1/$C$11)+$C$8, ($C$46-$C$8)*(F125/$C$47)^(1/$C$11)+$C$8)</f>
        <v>0.15</v>
      </c>
      <c r="H125" s="78">
        <f t="shared" si="6"/>
        <v>61000</v>
      </c>
      <c r="I125" s="78">
        <f t="shared" si="7"/>
        <v>71000</v>
      </c>
      <c r="T125" s="79"/>
      <c r="U125" s="79"/>
      <c r="V125" s="79"/>
      <c r="W125" s="79"/>
      <c r="X125" s="79"/>
    </row>
    <row r="126" spans="1:24" x14ac:dyDescent="0.25">
      <c r="A126" s="112">
        <f t="shared" ref="A126:A185" si="8">A125+$C$4</f>
        <v>67000</v>
      </c>
      <c r="B126" s="66"/>
      <c r="C126" s="80"/>
      <c r="D126" s="74"/>
      <c r="E126" s="75">
        <f t="shared" si="5"/>
        <v>16450.974902468053</v>
      </c>
      <c r="F126" s="76">
        <f>IF(A126&lt;=$C$21,IF($C$12*(1-$C$43*(EXP(A126/$C$19)-1))&gt;0,$C$12*(1-$C$43*(EXP(A126/$C$19)-1)),0),IF($C$47*(1-$C$45*(EXP((A126-$C$21)/$C$20)-1))&gt;0,$C$47*(1-$C$45*(EXP((A126-$C$21)/$C$20)-1)),0))</f>
        <v>0</v>
      </c>
      <c r="G126" s="77">
        <f>IF(A126&lt;=$C$21,($C$5-$C$8)*(F126/$C$12)^(1/$C$11)+$C$8, ($C$46-$C$8)*(F126/$C$47)^(1/$C$11)+$C$8)</f>
        <v>0.15</v>
      </c>
      <c r="H126" s="78">
        <f t="shared" si="6"/>
        <v>62000</v>
      </c>
      <c r="I126" s="78">
        <f t="shared" si="7"/>
        <v>72000</v>
      </c>
      <c r="T126" s="79"/>
      <c r="U126" s="79"/>
      <c r="V126" s="79"/>
      <c r="W126" s="79"/>
      <c r="X126" s="79"/>
    </row>
    <row r="127" spans="1:24" x14ac:dyDescent="0.25">
      <c r="A127" s="112">
        <f t="shared" si="8"/>
        <v>68000</v>
      </c>
      <c r="B127" s="66"/>
      <c r="C127" s="80"/>
      <c r="D127" s="74"/>
      <c r="E127" s="75">
        <f t="shared" si="5"/>
        <v>16203.596518148981</v>
      </c>
      <c r="F127" s="76">
        <f>IF(A127&lt;=$C$21,IF($C$12*(1-$C$43*(EXP(A127/$C$19)-1))&gt;0,$C$12*(1-$C$43*(EXP(A127/$C$19)-1)),0),IF($C$47*(1-$C$45*(EXP((A127-$C$21)/$C$20)-1))&gt;0,$C$47*(1-$C$45*(EXP((A127-$C$21)/$C$20)-1)),0))</f>
        <v>0</v>
      </c>
      <c r="G127" s="77">
        <f>IF(A127&lt;=$C$21,($C$5-$C$8)*(F127/$C$12)^(1/$C$11)+$C$8, ($C$46-$C$8)*(F127/$C$47)^(1/$C$11)+$C$8)</f>
        <v>0.15</v>
      </c>
      <c r="H127" s="78">
        <f t="shared" si="6"/>
        <v>63000</v>
      </c>
      <c r="I127" s="78">
        <f t="shared" si="7"/>
        <v>73000</v>
      </c>
      <c r="T127" s="79"/>
      <c r="U127" s="79"/>
      <c r="V127" s="79"/>
      <c r="W127" s="79"/>
      <c r="X127" s="79"/>
    </row>
    <row r="128" spans="1:24" x14ac:dyDescent="0.25">
      <c r="A128" s="112">
        <f t="shared" si="8"/>
        <v>69000</v>
      </c>
      <c r="B128" s="66"/>
      <c r="C128" s="80"/>
      <c r="D128" s="74"/>
      <c r="E128" s="75">
        <f t="shared" si="5"/>
        <v>15959.938038904902</v>
      </c>
      <c r="F128" s="76">
        <f>IF(A128&lt;=$C$21,IF($C$12*(1-$C$43*(EXP(A128/$C$19)-1))&gt;0,$C$12*(1-$C$43*(EXP(A128/$C$19)-1)),0),IF($C$47*(1-$C$45*(EXP((A128-$C$21)/$C$20)-1))&gt;0,$C$47*(1-$C$45*(EXP((A128-$C$21)/$C$20)-1)),0))</f>
        <v>0</v>
      </c>
      <c r="G128" s="77">
        <f>IF(A128&lt;=$C$21,($C$5-$C$8)*(F128/$C$12)^(1/$C$11)+$C$8, ($C$46-$C$8)*(F128/$C$47)^(1/$C$11)+$C$8)</f>
        <v>0.15</v>
      </c>
      <c r="H128" s="78">
        <f t="shared" si="6"/>
        <v>64000</v>
      </c>
      <c r="I128" s="78">
        <f t="shared" si="7"/>
        <v>74000</v>
      </c>
      <c r="T128" s="79"/>
      <c r="U128" s="79"/>
      <c r="V128" s="79"/>
      <c r="W128" s="79"/>
      <c r="X128" s="79"/>
    </row>
    <row r="129" spans="1:24" x14ac:dyDescent="0.25">
      <c r="A129" s="112">
        <f t="shared" si="8"/>
        <v>70000</v>
      </c>
      <c r="B129" s="66"/>
      <c r="C129" s="80"/>
      <c r="D129" s="74"/>
      <c r="E129" s="75">
        <f t="shared" si="5"/>
        <v>15719.943527375714</v>
      </c>
      <c r="F129" s="76">
        <f>IF(A129&lt;=$C$21,IF($C$12*(1-$C$43*(EXP(A129/$C$19)-1))&gt;0,$C$12*(1-$C$43*(EXP(A129/$C$19)-1)),0),IF($C$47*(1-$C$45*(EXP((A129-$C$21)/$C$20)-1))&gt;0,$C$47*(1-$C$45*(EXP((A129-$C$21)/$C$20)-1)),0))</f>
        <v>0</v>
      </c>
      <c r="G129" s="77">
        <f>IF(A129&lt;=$C$21,($C$5-$C$8)*(F129/$C$12)^(1/$C$11)+$C$8, ($C$46-$C$8)*(F129/$C$47)^(1/$C$11)+$C$8)</f>
        <v>0.15</v>
      </c>
      <c r="H129" s="78">
        <f t="shared" si="6"/>
        <v>65000</v>
      </c>
      <c r="I129" s="78">
        <f t="shared" si="7"/>
        <v>75000</v>
      </c>
      <c r="T129" s="79"/>
      <c r="U129" s="79"/>
      <c r="V129" s="79"/>
      <c r="W129" s="79"/>
      <c r="X129" s="79"/>
    </row>
    <row r="130" spans="1:24" x14ac:dyDescent="0.25">
      <c r="A130" s="112">
        <f t="shared" si="8"/>
        <v>71000</v>
      </c>
      <c r="B130" s="66"/>
      <c r="C130" s="80"/>
      <c r="D130" s="74"/>
      <c r="E130" s="75">
        <f t="shared" si="5"/>
        <v>15483.557887348639</v>
      </c>
      <c r="F130" s="76">
        <f>IF(A130&lt;=$C$21,IF($C$12*(1-$C$43*(EXP(A130/$C$19)-1))&gt;0,$C$12*(1-$C$43*(EXP(A130/$C$19)-1)),0),IF($C$47*(1-$C$45*(EXP((A130-$C$21)/$C$20)-1))&gt;0,$C$47*(1-$C$45*(EXP((A130-$C$21)/$C$20)-1)),0))</f>
        <v>0</v>
      </c>
      <c r="G130" s="77">
        <f>IF(A130&lt;=$C$21,($C$5-$C$8)*(F130/$C$12)^(1/$C$11)+$C$8, ($C$46-$C$8)*(F130/$C$47)^(1/$C$11)+$C$8)</f>
        <v>0.15</v>
      </c>
      <c r="H130" s="78">
        <f t="shared" si="6"/>
        <v>66000</v>
      </c>
      <c r="I130" s="78">
        <f t="shared" si="7"/>
        <v>76000</v>
      </c>
      <c r="T130" s="79"/>
      <c r="U130" s="79"/>
      <c r="V130" s="79"/>
      <c r="W130" s="79"/>
      <c r="X130" s="79"/>
    </row>
    <row r="131" spans="1:24" x14ac:dyDescent="0.25">
      <c r="A131" s="112">
        <f t="shared" si="8"/>
        <v>72000</v>
      </c>
      <c r="B131" s="66"/>
      <c r="C131" s="80"/>
      <c r="D131" s="74"/>
      <c r="E131" s="75">
        <f t="shared" si="5"/>
        <v>15250.726851109655</v>
      </c>
      <c r="F131" s="76">
        <f>IF(A131&lt;=$C$21,IF($C$12*(1-$C$43*(EXP(A131/$C$19)-1))&gt;0,$C$12*(1-$C$43*(EXP(A131/$C$19)-1)),0),IF($C$47*(1-$C$45*(EXP((A131-$C$21)/$C$20)-1))&gt;0,$C$47*(1-$C$45*(EXP((A131-$C$21)/$C$20)-1)),0))</f>
        <v>0</v>
      </c>
      <c r="G131" s="77">
        <f>IF(A131&lt;=$C$21,($C$5-$C$8)*(F131/$C$12)^(1/$C$11)+$C$8, ($C$46-$C$8)*(F131/$C$47)^(1/$C$11)+$C$8)</f>
        <v>0.15</v>
      </c>
      <c r="H131" s="78">
        <f t="shared" si="6"/>
        <v>67000</v>
      </c>
      <c r="I131" s="78">
        <f t="shared" si="7"/>
        <v>77000</v>
      </c>
      <c r="J131" s="79"/>
      <c r="K131" s="79"/>
      <c r="L131" s="79"/>
      <c r="M131" s="79"/>
      <c r="N131" s="81"/>
      <c r="O131" s="81"/>
      <c r="P131" s="81"/>
      <c r="Q131" s="81"/>
      <c r="R131" s="79"/>
      <c r="S131" s="81"/>
      <c r="T131" s="79"/>
      <c r="U131" s="79"/>
      <c r="V131" s="79"/>
      <c r="W131" s="79"/>
      <c r="X131" s="79"/>
    </row>
    <row r="132" spans="1:24" x14ac:dyDescent="0.25">
      <c r="A132" s="112">
        <f t="shared" si="8"/>
        <v>73000</v>
      </c>
      <c r="B132" s="66"/>
      <c r="C132" s="80"/>
      <c r="D132" s="74"/>
      <c r="E132" s="75">
        <f t="shared" si="5"/>
        <v>15021.396966985099</v>
      </c>
      <c r="F132" s="76">
        <f>IF(A132&lt;=$C$21,IF($C$12*(1-$C$43*(EXP(A132/$C$19)-1))&gt;0,$C$12*(1-$C$43*(EXP(A132/$C$19)-1)),0),IF($C$47*(1-$C$45*(EXP((A132-$C$21)/$C$20)-1))&gt;0,$C$47*(1-$C$45*(EXP((A132-$C$21)/$C$20)-1)),0))</f>
        <v>0</v>
      </c>
      <c r="G132" s="77">
        <f>IF(A132&lt;=$C$21,($C$5-$C$8)*(F132/$C$12)^(1/$C$11)+$C$8, ($C$46-$C$8)*(F132/$C$47)^(1/$C$11)+$C$8)</f>
        <v>0.15</v>
      </c>
      <c r="H132" s="78">
        <f t="shared" si="6"/>
        <v>68000</v>
      </c>
      <c r="I132" s="78">
        <f t="shared" si="7"/>
        <v>78000</v>
      </c>
      <c r="J132" s="79"/>
      <c r="K132" s="79"/>
      <c r="L132" s="79"/>
      <c r="M132" s="79"/>
      <c r="N132" s="81"/>
      <c r="O132" s="81"/>
      <c r="P132" s="81"/>
      <c r="Q132" s="81"/>
      <c r="R132" s="79"/>
      <c r="S132" s="81"/>
      <c r="T132" s="79"/>
      <c r="U132" s="79"/>
      <c r="V132" s="79"/>
      <c r="W132" s="79"/>
      <c r="X132" s="79"/>
    </row>
    <row r="133" spans="1:24" x14ac:dyDescent="0.25">
      <c r="A133" s="112">
        <f t="shared" si="8"/>
        <v>74000</v>
      </c>
      <c r="B133" s="66"/>
      <c r="C133" s="80"/>
      <c r="D133" s="74"/>
      <c r="E133" s="75">
        <f t="shared" si="5"/>
        <v>14795.515587070606</v>
      </c>
      <c r="F133" s="76">
        <f>IF(A133&lt;=$C$21,IF($C$12*(1-$C$43*(EXP(A133/$C$19)-1))&gt;0,$C$12*(1-$C$43*(EXP(A133/$C$19)-1)),0),IF($C$47*(1-$C$45*(EXP((A133-$C$21)/$C$20)-1))&gt;0,$C$47*(1-$C$45*(EXP((A133-$C$21)/$C$20)-1)),0))</f>
        <v>0</v>
      </c>
      <c r="G133" s="77">
        <f>IF(A133&lt;=$C$21,($C$5-$C$8)*(F133/$C$12)^(1/$C$11)+$C$8, ($C$46-$C$8)*(F133/$C$47)^(1/$C$11)+$C$8)</f>
        <v>0.15</v>
      </c>
      <c r="H133" s="78">
        <f t="shared" si="6"/>
        <v>69000</v>
      </c>
      <c r="I133" s="78">
        <f t="shared" si="7"/>
        <v>79000</v>
      </c>
      <c r="J133" s="79"/>
      <c r="K133" s="79"/>
      <c r="L133" s="79"/>
      <c r="M133" s="79"/>
      <c r="N133" s="81"/>
      <c r="O133" s="81"/>
      <c r="P133" s="81"/>
      <c r="Q133" s="81"/>
      <c r="R133" s="79"/>
      <c r="S133" s="81"/>
      <c r="T133" s="79"/>
      <c r="U133" s="79"/>
      <c r="V133" s="79"/>
      <c r="W133" s="79"/>
      <c r="X133" s="79"/>
    </row>
    <row r="134" spans="1:24" x14ac:dyDescent="0.25">
      <c r="A134" s="112">
        <f t="shared" si="8"/>
        <v>75000</v>
      </c>
      <c r="B134" s="66"/>
      <c r="C134" s="80"/>
      <c r="D134" s="74"/>
      <c r="E134" s="75">
        <f t="shared" si="5"/>
        <v>14573.030855144594</v>
      </c>
      <c r="F134" s="76">
        <f>IF(A134&lt;=$C$21,IF($C$12*(1-$C$43*(EXP(A134/$C$19)-1))&gt;0,$C$12*(1-$C$43*(EXP(A134/$C$19)-1)),0),IF($C$47*(1-$C$45*(EXP((A134-$C$21)/$C$20)-1))&gt;0,$C$47*(1-$C$45*(EXP((A134-$C$21)/$C$20)-1)),0))</f>
        <v>0</v>
      </c>
      <c r="G134" s="77">
        <f>IF(A134&lt;=$C$21,($C$5-$C$8)*(F134/$C$12)^(1/$C$11)+$C$8, ($C$46-$C$8)*(F134/$C$47)^(1/$C$11)+$C$8)</f>
        <v>0.15</v>
      </c>
      <c r="H134" s="78">
        <f t="shared" si="6"/>
        <v>70000</v>
      </c>
      <c r="I134" s="78">
        <f t="shared" si="7"/>
        <v>80000</v>
      </c>
      <c r="J134" s="79"/>
      <c r="K134" s="79"/>
      <c r="L134" s="79"/>
      <c r="M134" s="79"/>
      <c r="N134" s="81"/>
      <c r="O134" s="81"/>
      <c r="P134" s="81"/>
      <c r="Q134" s="81"/>
      <c r="R134" s="79"/>
      <c r="S134" s="81"/>
      <c r="T134" s="79"/>
      <c r="U134" s="79"/>
      <c r="V134" s="79"/>
      <c r="W134" s="79"/>
      <c r="X134" s="79"/>
    </row>
    <row r="135" spans="1:24" x14ac:dyDescent="0.25">
      <c r="A135" s="112">
        <f t="shared" si="8"/>
        <v>76000</v>
      </c>
      <c r="B135" s="66"/>
      <c r="C135" s="80"/>
      <c r="D135" s="74"/>
      <c r="E135" s="75">
        <f t="shared" si="5"/>
        <v>14353.891694763477</v>
      </c>
      <c r="F135" s="76">
        <f>IF(A135&lt;=$C$21,IF($C$12*(1-$C$43*(EXP(A135/$C$19)-1))&gt;0,$C$12*(1-$C$43*(EXP(A135/$C$19)-1)),0),IF($C$47*(1-$C$45*(EXP((A135-$C$21)/$C$20)-1))&gt;0,$C$47*(1-$C$45*(EXP((A135-$C$21)/$C$20)-1)),0))</f>
        <v>0</v>
      </c>
      <c r="G135" s="77">
        <f>IF(A135&lt;=$C$21,($C$5-$C$8)*(F135/$C$12)^(1/$C$11)+$C$8, ($C$46-$C$8)*(F135/$C$47)^(1/$C$11)+$C$8)</f>
        <v>0.15</v>
      </c>
      <c r="H135" s="78">
        <f t="shared" si="6"/>
        <v>71000</v>
      </c>
      <c r="I135" s="78">
        <f t="shared" si="7"/>
        <v>81000</v>
      </c>
      <c r="J135" s="79"/>
      <c r="K135" s="79"/>
      <c r="L135" s="79"/>
      <c r="M135" s="79"/>
      <c r="N135" s="81"/>
      <c r="O135" s="81"/>
      <c r="P135" s="81"/>
      <c r="Q135" s="81"/>
      <c r="R135" s="79"/>
      <c r="S135" s="81"/>
      <c r="T135" s="79"/>
      <c r="U135" s="79"/>
      <c r="V135" s="79"/>
      <c r="W135" s="79"/>
      <c r="X135" s="79"/>
    </row>
    <row r="136" spans="1:24" x14ac:dyDescent="0.25">
      <c r="A136" s="112">
        <f t="shared" si="8"/>
        <v>77000</v>
      </c>
      <c r="B136" s="66"/>
      <c r="C136" s="80"/>
      <c r="D136" s="74"/>
      <c r="E136" s="75">
        <f t="shared" si="5"/>
        <v>14138.047797535914</v>
      </c>
      <c r="F136" s="76">
        <f>IF(A136&lt;=$C$21,IF($C$12*(1-$C$43*(EXP(A136/$C$19)-1))&gt;0,$C$12*(1-$C$43*(EXP(A136/$C$19)-1)),0),IF($C$47*(1-$C$45*(EXP((A136-$C$21)/$C$20)-1))&gt;0,$C$47*(1-$C$45*(EXP((A136-$C$21)/$C$20)-1)),0))</f>
        <v>0</v>
      </c>
      <c r="G136" s="77">
        <f>IF(A136&lt;=$C$21,($C$5-$C$8)*(F136/$C$12)^(1/$C$11)+$C$8, ($C$46-$C$8)*(F136/$C$47)^(1/$C$11)+$C$8)</f>
        <v>0.15</v>
      </c>
      <c r="H136" s="78">
        <f t="shared" si="6"/>
        <v>72000</v>
      </c>
      <c r="I136" s="78">
        <f t="shared" si="7"/>
        <v>82000</v>
      </c>
      <c r="J136" s="79"/>
      <c r="K136" s="79"/>
      <c r="L136" s="79"/>
      <c r="M136" s="79"/>
      <c r="N136" s="81"/>
      <c r="O136" s="81"/>
      <c r="P136" s="81"/>
      <c r="Q136" s="81"/>
      <c r="R136" s="79"/>
      <c r="S136" s="81"/>
      <c r="T136" s="79"/>
      <c r="U136" s="79"/>
      <c r="V136" s="79"/>
      <c r="W136" s="79"/>
      <c r="X136" s="79"/>
    </row>
    <row r="137" spans="1:24" x14ac:dyDescent="0.25">
      <c r="A137" s="112">
        <f t="shared" si="8"/>
        <v>78000</v>
      </c>
      <c r="B137" s="66"/>
      <c r="C137" s="80"/>
      <c r="D137" s="74"/>
      <c r="E137" s="75">
        <f t="shared" si="5"/>
        <v>13925.449611573358</v>
      </c>
      <c r="F137" s="76">
        <f>IF(A137&lt;=$C$21,IF($C$12*(1-$C$43*(EXP(A137/$C$19)-1))&gt;0,$C$12*(1-$C$43*(EXP(A137/$C$19)-1)),0),IF($C$47*(1-$C$45*(EXP((A137-$C$21)/$C$20)-1))&gt;0,$C$47*(1-$C$45*(EXP((A137-$C$21)/$C$20)-1)),0))</f>
        <v>0</v>
      </c>
      <c r="G137" s="77">
        <f>IF(A137&lt;=$C$21,($C$5-$C$8)*(F137/$C$12)^(1/$C$11)+$C$8, ($C$46-$C$8)*(F137/$C$47)^(1/$C$11)+$C$8)</f>
        <v>0.15</v>
      </c>
      <c r="H137" s="78">
        <f t="shared" si="6"/>
        <v>73000</v>
      </c>
      <c r="I137" s="78">
        <f t="shared" si="7"/>
        <v>83000</v>
      </c>
      <c r="J137" s="79"/>
      <c r="K137" s="79"/>
      <c r="L137" s="79"/>
      <c r="M137" s="79"/>
      <c r="N137" s="81"/>
      <c r="O137" s="81"/>
      <c r="P137" s="81"/>
      <c r="Q137" s="81"/>
      <c r="R137" s="79"/>
      <c r="S137" s="81"/>
      <c r="T137" s="79"/>
      <c r="U137" s="79"/>
      <c r="V137" s="79"/>
      <c r="W137" s="79"/>
      <c r="X137" s="79"/>
    </row>
    <row r="138" spans="1:24" x14ac:dyDescent="0.25">
      <c r="A138" s="112">
        <f t="shared" si="8"/>
        <v>79000</v>
      </c>
      <c r="B138" s="66"/>
      <c r="C138" s="80"/>
      <c r="D138" s="74"/>
      <c r="E138" s="75">
        <f t="shared" si="5"/>
        <v>13716.048330114298</v>
      </c>
      <c r="F138" s="76">
        <f>IF(A138&lt;=$C$21,IF($C$12*(1-$C$43*(EXP(A138/$C$19)-1))&gt;0,$C$12*(1-$C$43*(EXP(A138/$C$19)-1)),0),IF($C$47*(1-$C$45*(EXP((A138-$C$21)/$C$20)-1))&gt;0,$C$47*(1-$C$45*(EXP((A138-$C$21)/$C$20)-1)),0))</f>
        <v>0</v>
      </c>
      <c r="G138" s="77">
        <f>IF(A138&lt;=$C$21,($C$5-$C$8)*(F138/$C$12)^(1/$C$11)+$C$8, ($C$46-$C$8)*(F138/$C$47)^(1/$C$11)+$C$8)</f>
        <v>0.15</v>
      </c>
      <c r="H138" s="78">
        <f t="shared" si="6"/>
        <v>74000</v>
      </c>
      <c r="I138" s="78">
        <f t="shared" si="7"/>
        <v>84000</v>
      </c>
      <c r="J138" s="79"/>
      <c r="K138" s="79"/>
      <c r="L138" s="79"/>
      <c r="M138" s="79"/>
      <c r="N138" s="81"/>
      <c r="O138" s="81"/>
      <c r="P138" s="81"/>
      <c r="Q138" s="81"/>
      <c r="R138" s="79"/>
      <c r="S138" s="81"/>
      <c r="T138" s="79"/>
      <c r="U138" s="79"/>
      <c r="V138" s="79"/>
      <c r="W138" s="79"/>
      <c r="X138" s="79"/>
    </row>
    <row r="139" spans="1:24" x14ac:dyDescent="0.25">
      <c r="A139" s="112">
        <f t="shared" si="8"/>
        <v>80000</v>
      </c>
      <c r="B139" s="66"/>
      <c r="C139" s="80"/>
      <c r="D139" s="74"/>
      <c r="E139" s="75">
        <f t="shared" si="5"/>
        <v>13509.795880319549</v>
      </c>
      <c r="F139" s="76">
        <f>IF(A139&lt;=$C$21,IF($C$12*(1-$C$43*(EXP(A139/$C$19)-1))&gt;0,$C$12*(1-$C$43*(EXP(A139/$C$19)-1)),0),IF($C$47*(1-$C$45*(EXP((A139-$C$21)/$C$20)-1))&gt;0,$C$47*(1-$C$45*(EXP((A139-$C$21)/$C$20)-1)),0))</f>
        <v>0</v>
      </c>
      <c r="G139" s="77">
        <f>IF(A139&lt;=$C$21,($C$5-$C$8)*(F139/$C$12)^(1/$C$11)+$C$8, ($C$46-$C$8)*(F139/$C$47)^(1/$C$11)+$C$8)</f>
        <v>0.15</v>
      </c>
      <c r="H139" s="78">
        <f t="shared" si="6"/>
        <v>75000</v>
      </c>
      <c r="I139" s="78">
        <f t="shared" si="7"/>
        <v>85000</v>
      </c>
      <c r="J139" s="79"/>
      <c r="K139" s="79"/>
      <c r="L139" s="79"/>
      <c r="M139" s="79"/>
      <c r="N139" s="81"/>
      <c r="O139" s="81"/>
      <c r="P139" s="81"/>
      <c r="Q139" s="81"/>
      <c r="R139" s="79"/>
      <c r="S139" s="81"/>
      <c r="T139" s="79"/>
      <c r="U139" s="79"/>
      <c r="V139" s="79"/>
      <c r="W139" s="79"/>
      <c r="X139" s="79"/>
    </row>
    <row r="140" spans="1:24" x14ac:dyDescent="0.25">
      <c r="A140" s="112">
        <f t="shared" si="8"/>
        <v>81000</v>
      </c>
      <c r="B140" s="66"/>
      <c r="C140" s="80"/>
      <c r="D140" s="74"/>
      <c r="E140" s="75">
        <f t="shared" si="5"/>
        <v>13306.644912236037</v>
      </c>
      <c r="F140" s="76">
        <f>IF(A140&lt;=$C$21,IF($C$12*(1-$C$43*(EXP(A140/$C$19)-1))&gt;0,$C$12*(1-$C$43*(EXP(A140/$C$19)-1)),0),IF($C$47*(1-$C$45*(EXP((A140-$C$21)/$C$20)-1))&gt;0,$C$47*(1-$C$45*(EXP((A140-$C$21)/$C$20)-1)),0))</f>
        <v>0</v>
      </c>
      <c r="G140" s="77">
        <f>IF(A140&lt;=$C$21,($C$5-$C$8)*(F140/$C$12)^(1/$C$11)+$C$8, ($C$46-$C$8)*(F140/$C$47)^(1/$C$11)+$C$8)</f>
        <v>0.15</v>
      </c>
      <c r="H140" s="78">
        <f t="shared" si="6"/>
        <v>76000</v>
      </c>
      <c r="I140" s="78">
        <f t="shared" si="7"/>
        <v>86000</v>
      </c>
      <c r="J140" s="79"/>
      <c r="K140" s="79"/>
      <c r="L140" s="79"/>
      <c r="M140" s="79"/>
      <c r="N140" s="81"/>
      <c r="O140" s="81"/>
      <c r="P140" s="81"/>
      <c r="Q140" s="81"/>
      <c r="R140" s="79"/>
      <c r="S140" s="81"/>
      <c r="T140" s="79"/>
      <c r="U140" s="79"/>
      <c r="V140" s="79"/>
      <c r="W140" s="79"/>
      <c r="X140" s="79"/>
    </row>
    <row r="141" spans="1:24" x14ac:dyDescent="0.25">
      <c r="A141" s="112">
        <f t="shared" si="8"/>
        <v>82000</v>
      </c>
      <c r="B141" s="66"/>
      <c r="C141" s="80"/>
      <c r="D141" s="74"/>
      <c r="E141" s="75">
        <f t="shared" si="5"/>
        <v>13106.548787926549</v>
      </c>
      <c r="F141" s="76">
        <f>IF(A141&lt;=$C$21,IF($C$12*(1-$C$43*(EXP(A141/$C$19)-1))&gt;0,$C$12*(1-$C$43*(EXP(A141/$C$19)-1)),0),IF($C$47*(1-$C$45*(EXP((A141-$C$21)/$C$20)-1))&gt;0,$C$47*(1-$C$45*(EXP((A141-$C$21)/$C$20)-1)),0))</f>
        <v>0</v>
      </c>
      <c r="G141" s="77">
        <f>IF(A141&lt;=$C$21,($C$5-$C$8)*(F141/$C$12)^(1/$C$11)+$C$8, ($C$46-$C$8)*(F141/$C$47)^(1/$C$11)+$C$8)</f>
        <v>0.15</v>
      </c>
      <c r="H141" s="78">
        <f t="shared" si="6"/>
        <v>77000</v>
      </c>
      <c r="I141" s="78">
        <f t="shared" si="7"/>
        <v>87000</v>
      </c>
      <c r="S141" s="79"/>
      <c r="T141" s="79"/>
      <c r="U141" s="79"/>
      <c r="V141" s="79"/>
      <c r="W141" s="79"/>
      <c r="X141" s="79"/>
    </row>
    <row r="142" spans="1:24" x14ac:dyDescent="0.25">
      <c r="A142" s="112">
        <f t="shared" si="8"/>
        <v>83000</v>
      </c>
      <c r="B142" s="66"/>
      <c r="C142" s="80"/>
      <c r="D142" s="74"/>
      <c r="E142" s="75">
        <f t="shared" si="5"/>
        <v>12909.461570762905</v>
      </c>
      <c r="F142" s="76">
        <f>IF(A142&lt;=$C$21,IF($C$12*(1-$C$43*(EXP(A142/$C$19)-1))&gt;0,$C$12*(1-$C$43*(EXP(A142/$C$19)-1)),0),IF($C$47*(1-$C$45*(EXP((A142-$C$21)/$C$20)-1))&gt;0,$C$47*(1-$C$45*(EXP((A142-$C$21)/$C$20)-1)),0))</f>
        <v>0</v>
      </c>
      <c r="G142" s="77">
        <f>IF(A142&lt;=$C$21,($C$5-$C$8)*(F142/$C$12)^(1/$C$11)+$C$8, ($C$46-$C$8)*(F142/$C$47)^(1/$C$11)+$C$8)</f>
        <v>0.15</v>
      </c>
      <c r="H142" s="78">
        <f t="shared" si="6"/>
        <v>78000</v>
      </c>
      <c r="I142" s="78">
        <f t="shared" si="7"/>
        <v>88000</v>
      </c>
      <c r="S142" s="79"/>
      <c r="T142" s="79"/>
      <c r="U142" s="79"/>
      <c r="V142" s="79"/>
      <c r="W142" s="79"/>
      <c r="X142" s="79"/>
    </row>
    <row r="143" spans="1:24" x14ac:dyDescent="0.25">
      <c r="A143" s="112">
        <f t="shared" si="8"/>
        <v>84000</v>
      </c>
      <c r="B143" s="66"/>
      <c r="C143" s="80"/>
      <c r="D143" s="74"/>
      <c r="E143" s="75">
        <f t="shared" si="5"/>
        <v>12715.338014880184</v>
      </c>
      <c r="F143" s="76">
        <f>IF(A143&lt;=$C$21,IF($C$12*(1-$C$43*(EXP(A143/$C$19)-1))&gt;0,$C$12*(1-$C$43*(EXP(A143/$C$19)-1)),0),IF($C$47*(1-$C$45*(EXP((A143-$C$21)/$C$20)-1))&gt;0,$C$47*(1-$C$45*(EXP((A143-$C$21)/$C$20)-1)),0))</f>
        <v>0</v>
      </c>
      <c r="G143" s="77">
        <f>IF(A143&lt;=$C$21,($C$5-$C$8)*(F143/$C$12)^(1/$C$11)+$C$8, ($C$46-$C$8)*(F143/$C$47)^(1/$C$11)+$C$8)</f>
        <v>0.15</v>
      </c>
      <c r="H143" s="78">
        <f t="shared" si="6"/>
        <v>79000</v>
      </c>
      <c r="I143" s="78">
        <f t="shared" si="7"/>
        <v>89000</v>
      </c>
      <c r="S143" s="79"/>
      <c r="T143" s="79"/>
      <c r="U143" s="79"/>
      <c r="V143" s="79"/>
      <c r="W143" s="79"/>
      <c r="X143" s="79"/>
    </row>
    <row r="144" spans="1:24" x14ac:dyDescent="0.25">
      <c r="A144" s="112">
        <f t="shared" si="8"/>
        <v>85000</v>
      </c>
      <c r="B144" s="66"/>
      <c r="C144" s="80"/>
      <c r="D144" s="74"/>
      <c r="E144" s="75">
        <f t="shared" si="5"/>
        <v>12524.133554789492</v>
      </c>
      <c r="F144" s="76">
        <f>IF(A144&lt;=$C$21,IF($C$12*(1-$C$43*(EXP(A144/$C$19)-1))&gt;0,$C$12*(1-$C$43*(EXP(A144/$C$19)-1)),0),IF($C$47*(1-$C$45*(EXP((A144-$C$21)/$C$20)-1))&gt;0,$C$47*(1-$C$45*(EXP((A144-$C$21)/$C$20)-1)),0))</f>
        <v>0</v>
      </c>
      <c r="G144" s="77">
        <f>IF(A144&lt;=$C$21,($C$5-$C$8)*(F144/$C$12)^(1/$C$11)+$C$8, ($C$46-$C$8)*(F144/$C$47)^(1/$C$11)+$C$8)</f>
        <v>0.15</v>
      </c>
      <c r="H144" s="78">
        <f t="shared" si="6"/>
        <v>80000</v>
      </c>
      <c r="I144" s="78">
        <f t="shared" si="7"/>
        <v>90000</v>
      </c>
      <c r="S144" s="79"/>
      <c r="T144" s="79"/>
      <c r="U144" s="79"/>
      <c r="V144" s="79"/>
      <c r="W144" s="79"/>
      <c r="X144" s="79"/>
    </row>
    <row r="145" spans="1:24" x14ac:dyDescent="0.25">
      <c r="A145" s="112">
        <f t="shared" si="8"/>
        <v>86000</v>
      </c>
      <c r="B145" s="66"/>
      <c r="C145" s="80"/>
      <c r="D145" s="74"/>
      <c r="E145" s="75">
        <f t="shared" si="5"/>
        <v>12335.804295146934</v>
      </c>
      <c r="F145" s="76">
        <f>IF(A145&lt;=$C$21,IF($C$12*(1-$C$43*(EXP(A145/$C$19)-1))&gt;0,$C$12*(1-$C$43*(EXP(A145/$C$19)-1)),0),IF($C$47*(1-$C$45*(EXP((A145-$C$21)/$C$20)-1))&gt;0,$C$47*(1-$C$45*(EXP((A145-$C$21)/$C$20)-1)),0))</f>
        <v>0</v>
      </c>
      <c r="G145" s="77">
        <f>IF(A145&lt;=$C$21,($C$5-$C$8)*(F145/$C$12)^(1/$C$11)+$C$8, ($C$46-$C$8)*(F145/$C$47)^(1/$C$11)+$C$8)</f>
        <v>0.15</v>
      </c>
      <c r="H145" s="78">
        <f t="shared" si="6"/>
        <v>81000</v>
      </c>
      <c r="I145" s="78">
        <f t="shared" si="7"/>
        <v>91000</v>
      </c>
      <c r="S145" s="79"/>
      <c r="T145" s="79"/>
      <c r="U145" s="79"/>
      <c r="V145" s="79"/>
      <c r="W145" s="79"/>
      <c r="X145" s="79"/>
    </row>
    <row r="146" spans="1:24" x14ac:dyDescent="0.25">
      <c r="A146" s="112">
        <f t="shared" si="8"/>
        <v>87000</v>
      </c>
      <c r="B146" s="66"/>
      <c r="C146" s="80"/>
      <c r="D146" s="74"/>
      <c r="E146" s="75">
        <f t="shared" si="5"/>
        <v>12150.307000676448</v>
      </c>
      <c r="F146" s="76">
        <f>IF(A146&lt;=$C$21,IF($C$12*(1-$C$43*(EXP(A146/$C$19)-1))&gt;0,$C$12*(1-$C$43*(EXP(A146/$C$19)-1)),0),IF($C$47*(1-$C$45*(EXP((A146-$C$21)/$C$20)-1))&gt;0,$C$47*(1-$C$45*(EXP((A146-$C$21)/$C$20)-1)),0))</f>
        <v>0</v>
      </c>
      <c r="G146" s="77">
        <f>IF(A146&lt;=$C$21,($C$5-$C$8)*(F146/$C$12)^(1/$C$11)+$C$8, ($C$46-$C$8)*(F146/$C$47)^(1/$C$11)+$C$8)</f>
        <v>0.15</v>
      </c>
      <c r="H146" s="78">
        <f t="shared" si="6"/>
        <v>82000</v>
      </c>
      <c r="I146" s="78">
        <f t="shared" si="7"/>
        <v>92000</v>
      </c>
      <c r="S146" s="79"/>
      <c r="T146" s="79"/>
      <c r="U146" s="79"/>
      <c r="V146" s="79"/>
      <c r="W146" s="79"/>
      <c r="X146" s="79"/>
    </row>
    <row r="147" spans="1:24" x14ac:dyDescent="0.25">
      <c r="A147" s="112">
        <f t="shared" si="8"/>
        <v>88000</v>
      </c>
      <c r="B147" s="66"/>
      <c r="C147" s="80"/>
      <c r="D147" s="74"/>
      <c r="E147" s="75">
        <f t="shared" si="5"/>
        <v>11967.599086244149</v>
      </c>
      <c r="F147" s="76">
        <f>IF(A147&lt;=$C$21,IF($C$12*(1-$C$43*(EXP(A147/$C$19)-1))&gt;0,$C$12*(1-$C$43*(EXP(A147/$C$19)-1)),0),IF($C$47*(1-$C$45*(EXP((A147-$C$21)/$C$20)-1))&gt;0,$C$47*(1-$C$45*(EXP((A147-$C$21)/$C$20)-1)),0))</f>
        <v>0</v>
      </c>
      <c r="G147" s="77">
        <f>IF(A147&lt;=$C$21,($C$5-$C$8)*(F147/$C$12)^(1/$C$11)+$C$8, ($C$46-$C$8)*(F147/$C$47)^(1/$C$11)+$C$8)</f>
        <v>0.15</v>
      </c>
      <c r="H147" s="78">
        <f t="shared" si="6"/>
        <v>83000</v>
      </c>
      <c r="I147" s="78">
        <f t="shared" si="7"/>
        <v>93000</v>
      </c>
      <c r="S147" s="79"/>
      <c r="T147" s="79"/>
      <c r="U147" s="79"/>
      <c r="V147" s="79"/>
      <c r="W147" s="79"/>
      <c r="X147" s="79"/>
    </row>
    <row r="148" spans="1:24" x14ac:dyDescent="0.25">
      <c r="A148" s="112">
        <f t="shared" si="8"/>
        <v>89000</v>
      </c>
      <c r="B148" s="66"/>
      <c r="C148" s="80"/>
      <c r="D148" s="74"/>
      <c r="E148" s="75">
        <f t="shared" si="5"/>
        <v>11787.638607081948</v>
      </c>
      <c r="F148" s="76">
        <f>IF(A148&lt;=$C$21,IF($C$12*(1-$C$43*(EXP(A148/$C$19)-1))&gt;0,$C$12*(1-$C$43*(EXP(A148/$C$19)-1)),0),IF($C$47*(1-$C$45*(EXP((A148-$C$21)/$C$20)-1))&gt;0,$C$47*(1-$C$45*(EXP((A148-$C$21)/$C$20)-1)),0))</f>
        <v>0</v>
      </c>
      <c r="G148" s="77">
        <f>IF(A148&lt;=$C$21,($C$5-$C$8)*(F148/$C$12)^(1/$C$11)+$C$8, ($C$46-$C$8)*(F148/$C$47)^(1/$C$11)+$C$8)</f>
        <v>0.15</v>
      </c>
      <c r="H148" s="78">
        <f t="shared" si="6"/>
        <v>84000</v>
      </c>
      <c r="I148" s="78">
        <f t="shared" si="7"/>
        <v>94000</v>
      </c>
      <c r="S148" s="79"/>
      <c r="T148" s="79"/>
      <c r="U148" s="79"/>
      <c r="V148" s="79"/>
      <c r="W148" s="79"/>
      <c r="X148" s="79"/>
    </row>
    <row r="149" spans="1:24" x14ac:dyDescent="0.25">
      <c r="A149" s="112">
        <f t="shared" si="8"/>
        <v>90000</v>
      </c>
      <c r="B149" s="66"/>
      <c r="C149" s="80"/>
      <c r="D149" s="74"/>
      <c r="E149" s="75">
        <f t="shared" si="5"/>
        <v>11610.384249158178</v>
      </c>
      <c r="F149" s="76">
        <f>IF(A149&lt;=$C$21,IF($C$12*(1-$C$43*(EXP(A149/$C$19)-1))&gt;0,$C$12*(1-$C$43*(EXP(A149/$C$19)-1)),0),IF($C$47*(1-$C$45*(EXP((A149-$C$21)/$C$20)-1))&gt;0,$C$47*(1-$C$45*(EXP((A149-$C$21)/$C$20)-1)),0))</f>
        <v>0</v>
      </c>
      <c r="G149" s="77">
        <f>IF(A149&lt;=$C$21,($C$5-$C$8)*(F149/$C$12)^(1/$C$11)+$C$8, ($C$46-$C$8)*(F149/$C$47)^(1/$C$11)+$C$8)</f>
        <v>0.15</v>
      </c>
      <c r="H149" s="78">
        <f t="shared" si="6"/>
        <v>85000</v>
      </c>
      <c r="I149" s="78">
        <f t="shared" si="7"/>
        <v>95000</v>
      </c>
      <c r="S149" s="79"/>
      <c r="T149" s="79"/>
      <c r="U149" s="79"/>
      <c r="V149" s="79"/>
      <c r="W149" s="79"/>
      <c r="X149" s="79"/>
    </row>
    <row r="150" spans="1:24" x14ac:dyDescent="0.25">
      <c r="A150" s="112">
        <f t="shared" si="8"/>
        <v>91000</v>
      </c>
      <c r="B150" s="66"/>
      <c r="C150" s="80"/>
      <c r="D150" s="74"/>
      <c r="E150" s="75">
        <f t="shared" si="5"/>
        <v>11435.795319693003</v>
      </c>
      <c r="F150" s="76">
        <f>IF(A150&lt;=$C$21,IF($C$12*(1-$C$43*(EXP(A150/$C$19)-1))&gt;0,$C$12*(1-$C$43*(EXP(A150/$C$19)-1)),0),IF($C$47*(1-$C$45*(EXP((A150-$C$21)/$C$20)-1))&gt;0,$C$47*(1-$C$45*(EXP((A150-$C$21)/$C$20)-1)),0))</f>
        <v>0</v>
      </c>
      <c r="G150" s="77">
        <f>IF(A150&lt;=$C$21,($C$5-$C$8)*(F150/$C$12)^(1/$C$11)+$C$8, ($C$46-$C$8)*(F150/$C$47)^(1/$C$11)+$C$8)</f>
        <v>0.15</v>
      </c>
      <c r="H150" s="78">
        <f t="shared" si="6"/>
        <v>86000</v>
      </c>
      <c r="I150" s="78">
        <f t="shared" si="7"/>
        <v>96000</v>
      </c>
      <c r="S150" s="79"/>
      <c r="T150" s="79"/>
      <c r="U150" s="79"/>
      <c r="V150" s="79"/>
      <c r="W150" s="79"/>
      <c r="X150" s="79"/>
    </row>
    <row r="151" spans="1:24" x14ac:dyDescent="0.25">
      <c r="A151" s="112">
        <f t="shared" si="8"/>
        <v>92000</v>
      </c>
      <c r="B151" s="66"/>
      <c r="C151" s="80"/>
      <c r="D151" s="74"/>
      <c r="E151" s="75">
        <f t="shared" si="5"/>
        <v>11263.831737816476</v>
      </c>
      <c r="F151" s="76">
        <f>IF(A151&lt;=$C$21,IF($C$12*(1-$C$43*(EXP(A151/$C$19)-1))&gt;0,$C$12*(1-$C$43*(EXP(A151/$C$19)-1)),0),IF($C$47*(1-$C$45*(EXP((A151-$C$21)/$C$20)-1))&gt;0,$C$47*(1-$C$45*(EXP((A151-$C$21)/$C$20)-1)),0))</f>
        <v>0</v>
      </c>
      <c r="G151" s="77">
        <f>IF(A151&lt;=$C$21,($C$5-$C$8)*(F151/$C$12)^(1/$C$11)+$C$8, ($C$46-$C$8)*(F151/$C$47)^(1/$C$11)+$C$8)</f>
        <v>0.15</v>
      </c>
      <c r="H151" s="78">
        <f t="shared" si="6"/>
        <v>87000</v>
      </c>
      <c r="I151" s="78">
        <f t="shared" si="7"/>
        <v>97000</v>
      </c>
      <c r="S151" s="79"/>
      <c r="T151" s="79"/>
      <c r="U151" s="79"/>
      <c r="V151" s="79"/>
      <c r="W151" s="79"/>
      <c r="X151" s="79"/>
    </row>
    <row r="152" spans="1:24" x14ac:dyDescent="0.25">
      <c r="A152" s="112">
        <f t="shared" si="8"/>
        <v>93000</v>
      </c>
      <c r="B152" s="66"/>
      <c r="C152" s="80"/>
      <c r="D152" s="74"/>
      <c r="E152" s="75">
        <f t="shared" si="5"/>
        <v>11094.454025367053</v>
      </c>
      <c r="F152" s="76">
        <f>IF(A152&lt;=$C$21,IF($C$12*(1-$C$43*(EXP(A152/$C$19)-1))&gt;0,$C$12*(1-$C$43*(EXP(A152/$C$19)-1)),0),IF($C$47*(1-$C$45*(EXP((A152-$C$21)/$C$20)-1))&gt;0,$C$47*(1-$C$45*(EXP((A152-$C$21)/$C$20)-1)),0))</f>
        <v>0</v>
      </c>
      <c r="G152" s="77">
        <f>IF(A152&lt;=$C$21,($C$5-$C$8)*(F152/$C$12)^(1/$C$11)+$C$8, ($C$46-$C$8)*(F152/$C$47)^(1/$C$11)+$C$8)</f>
        <v>0.15</v>
      </c>
      <c r="H152" s="78">
        <f t="shared" si="6"/>
        <v>88000</v>
      </c>
      <c r="I152" s="78">
        <f t="shared" si="7"/>
        <v>98000</v>
      </c>
      <c r="S152" s="79"/>
      <c r="T152" s="79"/>
      <c r="U152" s="79"/>
      <c r="V152" s="79"/>
      <c r="W152" s="79"/>
      <c r="X152" s="79"/>
    </row>
    <row r="153" spans="1:24" x14ac:dyDescent="0.25">
      <c r="A153" s="112">
        <f t="shared" si="8"/>
        <v>94000</v>
      </c>
      <c r="B153" s="66"/>
      <c r="C153" s="80"/>
      <c r="D153" s="74"/>
      <c r="E153" s="75">
        <f t="shared" si="5"/>
        <v>10927.623297828481</v>
      </c>
      <c r="F153" s="76">
        <f>IF(A153&lt;=$C$21,IF($C$12*(1-$C$43*(EXP(A153/$C$19)-1))&gt;0,$C$12*(1-$C$43*(EXP(A153/$C$19)-1)),0),IF($C$47*(1-$C$45*(EXP((A153-$C$21)/$C$20)-1))&gt;0,$C$47*(1-$C$45*(EXP((A153-$C$21)/$C$20)-1)),0))</f>
        <v>0</v>
      </c>
      <c r="G153" s="77">
        <f>IF(A153&lt;=$C$21,($C$5-$C$8)*(F153/$C$12)^(1/$C$11)+$C$8, ($C$46-$C$8)*(F153/$C$47)^(1/$C$11)+$C$8)</f>
        <v>0.15</v>
      </c>
      <c r="H153" s="78">
        <f t="shared" si="6"/>
        <v>89000</v>
      </c>
      <c r="I153" s="78">
        <f t="shared" si="7"/>
        <v>99000</v>
      </c>
      <c r="S153" s="79"/>
      <c r="T153" s="79"/>
      <c r="U153" s="79"/>
      <c r="V153" s="79"/>
      <c r="W153" s="79"/>
      <c r="X153" s="79"/>
    </row>
    <row r="154" spans="1:24" x14ac:dyDescent="0.25">
      <c r="A154" s="112">
        <f t="shared" si="8"/>
        <v>95000</v>
      </c>
      <c r="B154" s="66"/>
      <c r="C154" s="80"/>
      <c r="D154" s="74"/>
      <c r="E154" s="75">
        <f t="shared" si="5"/>
        <v>10763.301255402977</v>
      </c>
      <c r="F154" s="76">
        <f>IF(A154&lt;=$C$21,IF($C$12*(1-$C$43*(EXP(A154/$C$19)-1))&gt;0,$C$12*(1-$C$43*(EXP(A154/$C$19)-1)),0),IF($C$47*(1-$C$45*(EXP((A154-$C$21)/$C$20)-1))&gt;0,$C$47*(1-$C$45*(EXP((A154-$C$21)/$C$20)-1)),0))</f>
        <v>0</v>
      </c>
      <c r="G154" s="77">
        <f>IF(A154&lt;=$C$21,($C$5-$C$8)*(F154/$C$12)^(1/$C$11)+$C$8, ($C$46-$C$8)*(F154/$C$47)^(1/$C$11)+$C$8)</f>
        <v>0.15</v>
      </c>
      <c r="H154" s="78">
        <f t="shared" si="6"/>
        <v>90000</v>
      </c>
      <c r="I154" s="78">
        <f t="shared" si="7"/>
        <v>100000</v>
      </c>
      <c r="S154" s="79"/>
      <c r="T154" s="79"/>
      <c r="U154" s="79"/>
      <c r="V154" s="79"/>
      <c r="W154" s="79"/>
      <c r="X154" s="79"/>
    </row>
    <row r="155" spans="1:24" x14ac:dyDescent="0.25">
      <c r="A155" s="112">
        <f t="shared" si="8"/>
        <v>96000</v>
      </c>
      <c r="B155" s="66"/>
      <c r="C155" s="80"/>
      <c r="D155" s="74"/>
      <c r="E155" s="75">
        <f t="shared" si="5"/>
        <v>10601.450174218629</v>
      </c>
      <c r="F155" s="76">
        <f>IF(A155&lt;=$C$21,IF($C$12*(1-$C$43*(EXP(A155/$C$19)-1))&gt;0,$C$12*(1-$C$43*(EXP(A155/$C$19)-1)),0),IF($C$47*(1-$C$45*(EXP((A155-$C$21)/$C$20)-1))&gt;0,$C$47*(1-$C$45*(EXP((A155-$C$21)/$C$20)-1)),0))</f>
        <v>0</v>
      </c>
      <c r="G155" s="77">
        <f>IF(A155&lt;=$C$21,($C$5-$C$8)*(F155/$C$12)^(1/$C$11)+$C$8, ($C$46-$C$8)*(F155/$C$47)^(1/$C$11)+$C$8)</f>
        <v>0.15</v>
      </c>
      <c r="H155" s="78">
        <f t="shared" si="6"/>
        <v>91000</v>
      </c>
      <c r="I155" s="78">
        <f t="shared" si="7"/>
        <v>101000</v>
      </c>
      <c r="S155" s="79"/>
      <c r="T155" s="79"/>
      <c r="U155" s="79"/>
      <c r="V155" s="79"/>
      <c r="W155" s="79"/>
      <c r="X155" s="79"/>
    </row>
    <row r="156" spans="1:24" x14ac:dyDescent="0.25">
      <c r="A156" s="112">
        <f t="shared" si="8"/>
        <v>97000</v>
      </c>
      <c r="B156" s="66"/>
      <c r="C156" s="80"/>
      <c r="D156" s="74"/>
      <c r="E156" s="75">
        <f t="shared" si="5"/>
        <v>10442.032897669023</v>
      </c>
      <c r="F156" s="76">
        <f>IF(A156&lt;=$C$21,IF($C$12*(1-$C$43*(EXP(A156/$C$19)-1))&gt;0,$C$12*(1-$C$43*(EXP(A156/$C$19)-1)),0),IF($C$47*(1-$C$45*(EXP((A156-$C$21)/$C$20)-1))&gt;0,$C$47*(1-$C$45*(EXP((A156-$C$21)/$C$20)-1)),0))</f>
        <v>0</v>
      </c>
      <c r="G156" s="77">
        <f>IF(A156&lt;=$C$21,($C$5-$C$8)*(F156/$C$12)^(1/$C$11)+$C$8, ($C$46-$C$8)*(F156/$C$47)^(1/$C$11)+$C$8)</f>
        <v>0.15</v>
      </c>
      <c r="H156" s="78">
        <f t="shared" si="6"/>
        <v>92000</v>
      </c>
      <c r="I156" s="78">
        <f t="shared" si="7"/>
        <v>102000</v>
      </c>
      <c r="S156" s="79"/>
      <c r="T156" s="79"/>
      <c r="U156" s="79"/>
      <c r="V156" s="79"/>
      <c r="W156" s="79"/>
      <c r="X156" s="79"/>
    </row>
    <row r="157" spans="1:24" x14ac:dyDescent="0.25">
      <c r="A157" s="112">
        <f t="shared" si="8"/>
        <v>98000</v>
      </c>
      <c r="B157" s="66"/>
      <c r="C157" s="80"/>
      <c r="D157" s="74"/>
      <c r="E157" s="75">
        <f t="shared" si="5"/>
        <v>10285.012827883103</v>
      </c>
      <c r="F157" s="76">
        <f>IF(A157&lt;=$C$21,IF($C$12*(1-$C$43*(EXP(A157/$C$19)-1))&gt;0,$C$12*(1-$C$43*(EXP(A157/$C$19)-1)),0),IF($C$47*(1-$C$45*(EXP((A157-$C$21)/$C$20)-1))&gt;0,$C$47*(1-$C$45*(EXP((A157-$C$21)/$C$20)-1)),0))</f>
        <v>0</v>
      </c>
      <c r="G157" s="77">
        <f>IF(A157&lt;=$C$21,($C$5-$C$8)*(F157/$C$12)^(1/$C$11)+$C$8, ($C$46-$C$8)*(F157/$C$47)^(1/$C$11)+$C$8)</f>
        <v>0.15</v>
      </c>
      <c r="H157" s="78">
        <f t="shared" si="6"/>
        <v>93000</v>
      </c>
      <c r="I157" s="78">
        <f t="shared" si="7"/>
        <v>103000</v>
      </c>
      <c r="S157" s="79"/>
      <c r="T157" s="79"/>
      <c r="U157" s="79"/>
      <c r="V157" s="79"/>
      <c r="W157" s="79"/>
      <c r="X157" s="79"/>
    </row>
    <row r="158" spans="1:24" x14ac:dyDescent="0.25">
      <c r="A158" s="112">
        <f t="shared" si="8"/>
        <v>99000</v>
      </c>
      <c r="B158" s="66"/>
      <c r="C158" s="80"/>
      <c r="D158" s="74"/>
      <c r="E158" s="75">
        <f t="shared" si="5"/>
        <v>10130.353917323284</v>
      </c>
      <c r="F158" s="76">
        <f>IF(A158&lt;=$C$21,IF($C$12*(1-$C$43*(EXP(A158/$C$19)-1))&gt;0,$C$12*(1-$C$43*(EXP(A158/$C$19)-1)),0),IF($C$47*(1-$C$45*(EXP((A158-$C$21)/$C$20)-1))&gt;0,$C$47*(1-$C$45*(EXP((A158-$C$21)/$C$20)-1)),0))</f>
        <v>0</v>
      </c>
      <c r="G158" s="77">
        <f>IF(A158&lt;=$C$21,($C$5-$C$8)*(F158/$C$12)^(1/$C$11)+$C$8, ($C$46-$C$8)*(F158/$C$47)^(1/$C$11)+$C$8)</f>
        <v>0.15</v>
      </c>
      <c r="H158" s="78">
        <f t="shared" si="6"/>
        <v>94000</v>
      </c>
      <c r="I158" s="78">
        <f t="shared" si="7"/>
        <v>104000</v>
      </c>
      <c r="S158" s="79"/>
      <c r="T158" s="79"/>
      <c r="U158" s="79"/>
      <c r="V158" s="79"/>
      <c r="W158" s="79"/>
      <c r="X158" s="79"/>
    </row>
    <row r="159" spans="1:24" x14ac:dyDescent="0.25">
      <c r="A159" s="112">
        <f t="shared" si="8"/>
        <v>100000</v>
      </c>
      <c r="B159" s="66"/>
      <c r="C159" s="80"/>
      <c r="D159" s="74"/>
      <c r="E159" s="75">
        <f t="shared" si="5"/>
        <v>9978.0206605099229</v>
      </c>
      <c r="F159" s="76">
        <f>IF(A159&lt;=$C$21,IF($C$12*(1-$C$43*(EXP(A159/$C$19)-1))&gt;0,$C$12*(1-$C$43*(EXP(A159/$C$19)-1)),0),IF($C$47*(1-$C$45*(EXP((A159-$C$21)/$C$20)-1))&gt;0,$C$47*(1-$C$45*(EXP((A159-$C$21)/$C$20)-1)),0))</f>
        <v>0</v>
      </c>
      <c r="G159" s="77">
        <f>IF(A159&lt;=$C$21,($C$5-$C$8)*(F159/$C$12)^(1/$C$11)+$C$8, ($C$46-$C$8)*(F159/$C$47)^(1/$C$11)+$C$8)</f>
        <v>0.15</v>
      </c>
      <c r="H159" s="78">
        <f t="shared" si="6"/>
        <v>95000</v>
      </c>
      <c r="I159" s="78">
        <f t="shared" si="7"/>
        <v>105000</v>
      </c>
      <c r="S159" s="79"/>
      <c r="T159" s="79"/>
      <c r="U159" s="79"/>
      <c r="V159" s="79"/>
      <c r="W159" s="79"/>
      <c r="X159" s="79"/>
    </row>
    <row r="160" spans="1:24" x14ac:dyDescent="0.25">
      <c r="A160" s="112">
        <f t="shared" si="8"/>
        <v>101000</v>
      </c>
      <c r="B160" s="66"/>
      <c r="C160" s="80"/>
      <c r="D160" s="74"/>
      <c r="E160" s="75">
        <f t="shared" si="5"/>
        <v>9827.9780858702306</v>
      </c>
      <c r="F160" s="76">
        <f>IF(A160&lt;=$C$21,IF($C$12*(1-$C$43*(EXP(A160/$C$19)-1))&gt;0,$C$12*(1-$C$43*(EXP(A160/$C$19)-1)),0),IF($C$47*(1-$C$45*(EXP((A160-$C$21)/$C$20)-1))&gt;0,$C$47*(1-$C$45*(EXP((A160-$C$21)/$C$20)-1)),0))</f>
        <v>0</v>
      </c>
      <c r="G160" s="77">
        <f>IF(A160&lt;=$C$21,($C$5-$C$8)*(F160/$C$12)^(1/$C$11)+$C$8, ($C$46-$C$8)*(F160/$C$47)^(1/$C$11)+$C$8)</f>
        <v>0.15</v>
      </c>
      <c r="H160" s="78">
        <f t="shared" si="6"/>
        <v>96000</v>
      </c>
      <c r="I160" s="78">
        <f t="shared" si="7"/>
        <v>106000</v>
      </c>
      <c r="S160" s="79"/>
      <c r="T160" s="79"/>
      <c r="U160" s="79"/>
      <c r="V160" s="79"/>
      <c r="W160" s="79"/>
      <c r="X160" s="79"/>
    </row>
    <row r="161" spans="1:9" x14ac:dyDescent="0.25">
      <c r="A161" s="112">
        <f t="shared" si="8"/>
        <v>102000</v>
      </c>
      <c r="B161" s="66"/>
      <c r="D161" s="74"/>
      <c r="E161" s="75">
        <f t="shared" si="5"/>
        <v>9680.1917477097431</v>
      </c>
      <c r="F161" s="76">
        <f>IF(A161&lt;=$C$21,IF($C$12*(1-$C$43*(EXP(A161/$C$19)-1))&gt;0,$C$12*(1-$C$43*(EXP(A161/$C$19)-1)),0),IF($C$47*(1-$C$45*(EXP((A161-$C$21)/$C$20)-1))&gt;0,$C$47*(1-$C$45*(EXP((A161-$C$21)/$C$20)-1)),0))</f>
        <v>0</v>
      </c>
      <c r="G161" s="77">
        <f>IF(A161&lt;=$C$21,($C$5-$C$8)*(F161/$C$12)^(1/$C$11)+$C$8, ($C$46-$C$8)*(F161/$C$47)^(1/$C$11)+$C$8)</f>
        <v>0.15</v>
      </c>
      <c r="H161" s="78">
        <f t="shared" si="6"/>
        <v>97000</v>
      </c>
      <c r="I161" s="78">
        <f t="shared" si="7"/>
        <v>107000</v>
      </c>
    </row>
    <row r="162" spans="1:9" x14ac:dyDescent="0.25">
      <c r="A162" s="112">
        <f t="shared" si="8"/>
        <v>103000</v>
      </c>
      <c r="B162" s="66"/>
      <c r="D162" s="74"/>
      <c r="E162" s="75">
        <f t="shared" si="5"/>
        <v>9534.6277183045331</v>
      </c>
      <c r="F162" s="76">
        <f>IF(A162&lt;=$C$21,IF($C$12*(1-$C$43*(EXP(A162/$C$19)-1))&gt;0,$C$12*(1-$C$43*(EXP(A162/$C$19)-1)),0),IF($C$47*(1-$C$45*(EXP((A162-$C$21)/$C$20)-1))&gt;0,$C$47*(1-$C$45*(EXP((A162-$C$21)/$C$20)-1)),0))</f>
        <v>0</v>
      </c>
      <c r="G162" s="77">
        <f>IF(A162&lt;=$C$21,($C$5-$C$8)*(F162/$C$12)^(1/$C$11)+$C$8, ($C$46-$C$8)*(F162/$C$47)^(1/$C$11)+$C$8)</f>
        <v>0.15</v>
      </c>
      <c r="H162" s="78">
        <f t="shared" si="6"/>
        <v>98000</v>
      </c>
      <c r="I162" s="78">
        <f t="shared" si="7"/>
        <v>108000</v>
      </c>
    </row>
    <row r="163" spans="1:9" x14ac:dyDescent="0.25">
      <c r="A163" s="112">
        <f t="shared" si="8"/>
        <v>104000</v>
      </c>
      <c r="B163" s="66"/>
      <c r="D163" s="74"/>
      <c r="E163" s="75">
        <f t="shared" si="5"/>
        <v>9391.2525801123174</v>
      </c>
      <c r="F163" s="76">
        <f>IF(A163&lt;=$C$21,IF($C$12*(1-$C$43*(EXP(A163/$C$19)-1))&gt;0,$C$12*(1-$C$43*(EXP(A163/$C$19)-1)),0),IF($C$47*(1-$C$45*(EXP((A163-$C$21)/$C$20)-1))&gt;0,$C$47*(1-$C$45*(EXP((A163-$C$21)/$C$20)-1)),0))</f>
        <v>0</v>
      </c>
      <c r="G163" s="77">
        <f>IF(A163&lt;=$C$21,($C$5-$C$8)*(F163/$C$12)^(1/$C$11)+$C$8, ($C$46-$C$8)*(F163/$C$47)^(1/$C$11)+$C$8)</f>
        <v>0.15</v>
      </c>
      <c r="H163" s="78">
        <f t="shared" si="6"/>
        <v>99000</v>
      </c>
      <c r="I163" s="78">
        <f t="shared" si="7"/>
        <v>109000</v>
      </c>
    </row>
    <row r="164" spans="1:9" x14ac:dyDescent="0.25">
      <c r="A164" s="112">
        <f t="shared" si="8"/>
        <v>105000</v>
      </c>
      <c r="B164" s="66"/>
      <c r="D164" s="74"/>
      <c r="E164" s="75">
        <f t="shared" si="5"/>
        <v>9250.0334181007129</v>
      </c>
      <c r="F164" s="76">
        <f>IF(A164&lt;=$C$21,IF($C$12*(1-$C$43*(EXP(A164/$C$19)-1))&gt;0,$C$12*(1-$C$43*(EXP(A164/$C$19)-1)),0),IF($C$47*(1-$C$45*(EXP((A164-$C$21)/$C$20)-1))&gt;0,$C$47*(1-$C$45*(EXP((A164-$C$21)/$C$20)-1)),0))</f>
        <v>0</v>
      </c>
      <c r="G164" s="77">
        <f>IF(A164&lt;=$C$21,($C$5-$C$8)*(F164/$C$12)^(1/$C$11)+$C$8, ($C$46-$C$8)*(F164/$C$47)^(1/$C$11)+$C$8)</f>
        <v>0.15</v>
      </c>
      <c r="H164" s="78">
        <f t="shared" si="6"/>
        <v>100000</v>
      </c>
      <c r="I164" s="78">
        <f t="shared" si="7"/>
        <v>110000</v>
      </c>
    </row>
    <row r="165" spans="1:9" x14ac:dyDescent="0.25">
      <c r="A165" s="112">
        <f t="shared" si="8"/>
        <v>106000</v>
      </c>
      <c r="B165" s="66"/>
      <c r="D165" s="74"/>
      <c r="E165" s="75">
        <f t="shared" si="5"/>
        <v>9110.9378121908248</v>
      </c>
      <c r="F165" s="76">
        <f>IF(A165&lt;=$C$21,IF($C$12*(1-$C$43*(EXP(A165/$C$19)-1))&gt;0,$C$12*(1-$C$43*(EXP(A165/$C$19)-1)),0),IF($C$47*(1-$C$45*(EXP((A165-$C$21)/$C$20)-1))&gt;0,$C$47*(1-$C$45*(EXP((A165-$C$21)/$C$20)-1)),0))</f>
        <v>0</v>
      </c>
      <c r="G165" s="77">
        <f>IF(A165&lt;=$C$21,($C$5-$C$8)*(F165/$C$12)^(1/$C$11)+$C$8, ($C$46-$C$8)*(F165/$C$47)^(1/$C$11)+$C$8)</f>
        <v>0.15</v>
      </c>
      <c r="H165" s="78">
        <f t="shared" si="6"/>
        <v>101000</v>
      </c>
      <c r="I165" s="78">
        <f t="shared" si="7"/>
        <v>111000</v>
      </c>
    </row>
    <row r="166" spans="1:9" x14ac:dyDescent="0.25">
      <c r="A166" s="112">
        <f t="shared" si="8"/>
        <v>107000</v>
      </c>
      <c r="B166" s="66"/>
      <c r="D166" s="74"/>
      <c r="E166" s="75">
        <f t="shared" si="5"/>
        <v>8973.9338298144849</v>
      </c>
      <c r="F166" s="76">
        <f>IF(A166&lt;=$C$21,IF($C$12*(1-$C$43*(EXP(A166/$C$19)-1))&gt;0,$C$12*(1-$C$43*(EXP(A166/$C$19)-1)),0),IF($C$47*(1-$C$45*(EXP((A166-$C$21)/$C$20)-1))&gt;0,$C$47*(1-$C$45*(EXP((A166-$C$21)/$C$20)-1)),0))</f>
        <v>0</v>
      </c>
      <c r="G166" s="77">
        <f>IF(A166&lt;=$C$21,($C$5-$C$8)*(F166/$C$12)^(1/$C$11)+$C$8, ($C$46-$C$8)*(F166/$C$47)^(1/$C$11)+$C$8)</f>
        <v>0.15</v>
      </c>
      <c r="H166" s="78">
        <f t="shared" si="6"/>
        <v>102000</v>
      </c>
      <c r="I166" s="78">
        <f t="shared" si="7"/>
        <v>112000</v>
      </c>
    </row>
    <row r="167" spans="1:9" x14ac:dyDescent="0.25">
      <c r="A167" s="112">
        <f t="shared" si="8"/>
        <v>108000</v>
      </c>
      <c r="B167" s="66"/>
      <c r="D167" s="74"/>
      <c r="E167" s="75">
        <f t="shared" si="5"/>
        <v>8838.9900185834122</v>
      </c>
      <c r="F167" s="76">
        <f>IF(A167&lt;=$C$21,IF($C$12*(1-$C$43*(EXP(A167/$C$19)-1))&gt;0,$C$12*(1-$C$43*(EXP(A167/$C$19)-1)),0),IF($C$47*(1-$C$45*(EXP((A167-$C$21)/$C$20)-1))&gt;0,$C$47*(1-$C$45*(EXP((A167-$C$21)/$C$20)-1)),0))</f>
        <v>0</v>
      </c>
      <c r="G167" s="77">
        <f>IF(A167&lt;=$C$21,($C$5-$C$8)*(F167/$C$12)^(1/$C$11)+$C$8, ($C$46-$C$8)*(F167/$C$47)^(1/$C$11)+$C$8)</f>
        <v>0.15</v>
      </c>
      <c r="H167" s="78">
        <f t="shared" si="6"/>
        <v>103000</v>
      </c>
      <c r="I167" s="78">
        <f t="shared" si="7"/>
        <v>113000</v>
      </c>
    </row>
    <row r="168" spans="1:9" x14ac:dyDescent="0.25">
      <c r="A168" s="112">
        <f t="shared" si="8"/>
        <v>109000</v>
      </c>
      <c r="B168" s="66"/>
      <c r="D168" s="74"/>
      <c r="E168" s="75">
        <f t="shared" si="5"/>
        <v>8706.0753990685826</v>
      </c>
      <c r="F168" s="76">
        <f>IF(A168&lt;=$C$21,IF($C$12*(1-$C$43*(EXP(A168/$C$19)-1))&gt;0,$C$12*(1-$C$43*(EXP(A168/$C$19)-1)),0),IF($C$47*(1-$C$45*(EXP((A168-$C$21)/$C$20)-1))&gt;0,$C$47*(1-$C$45*(EXP((A168-$C$21)/$C$20)-1)),0))</f>
        <v>0</v>
      </c>
      <c r="G168" s="77">
        <f>IF(A168&lt;=$C$21,($C$5-$C$8)*(F168/$C$12)^(1/$C$11)+$C$8, ($C$46-$C$8)*(F168/$C$47)^(1/$C$11)+$C$8)</f>
        <v>0.15</v>
      </c>
      <c r="H168" s="78">
        <f t="shared" si="6"/>
        <v>104000</v>
      </c>
      <c r="I168" s="78">
        <f t="shared" si="7"/>
        <v>114000</v>
      </c>
    </row>
    <row r="169" spans="1:9" x14ac:dyDescent="0.25">
      <c r="A169" s="112">
        <f t="shared" si="8"/>
        <v>110000</v>
      </c>
      <c r="B169" s="66"/>
      <c r="D169" s="74"/>
      <c r="E169" s="75">
        <f t="shared" si="5"/>
        <v>8575.1594576882017</v>
      </c>
      <c r="F169" s="76">
        <f>IF(A169&lt;=$C$21,IF($C$12*(1-$C$43*(EXP(A169/$C$19)-1))&gt;0,$C$12*(1-$C$43*(EXP(A169/$C$19)-1)),0),IF($C$47*(1-$C$45*(EXP((A169-$C$21)/$C$20)-1))&gt;0,$C$47*(1-$C$45*(EXP((A169-$C$21)/$C$20)-1)),0))</f>
        <v>0</v>
      </c>
      <c r="G169" s="77">
        <f>IF(A169&lt;=$C$21,($C$5-$C$8)*(F169/$C$12)^(1/$C$11)+$C$8, ($C$46-$C$8)*(F169/$C$47)^(1/$C$11)+$C$8)</f>
        <v>0.15</v>
      </c>
      <c r="H169" s="78">
        <f t="shared" si="6"/>
        <v>105000</v>
      </c>
      <c r="I169" s="78">
        <f t="shared" si="7"/>
        <v>115000</v>
      </c>
    </row>
    <row r="170" spans="1:9" x14ac:dyDescent="0.25">
      <c r="A170" s="112">
        <f t="shared" si="8"/>
        <v>111000</v>
      </c>
      <c r="B170" s="66"/>
      <c r="D170" s="74"/>
      <c r="E170" s="75">
        <f t="shared" si="5"/>
        <v>8446.2121397026258</v>
      </c>
      <c r="F170" s="76">
        <f>IF(A170&lt;=$C$21,IF($C$12*(1-$C$43*(EXP(A170/$C$19)-1))&gt;0,$C$12*(1-$C$43*(EXP(A170/$C$19)-1)),0),IF($C$47*(1-$C$45*(EXP((A170-$C$21)/$C$20)-1))&gt;0,$C$47*(1-$C$45*(EXP((A170-$C$21)/$C$20)-1)),0))</f>
        <v>0</v>
      </c>
      <c r="G170" s="77">
        <f>IF(A170&lt;=$C$21,($C$5-$C$8)*(F170/$C$12)^(1/$C$11)+$C$8, ($C$46-$C$8)*(F170/$C$47)^(1/$C$11)+$C$8)</f>
        <v>0.15</v>
      </c>
      <c r="H170" s="78">
        <f t="shared" si="6"/>
        <v>106000</v>
      </c>
      <c r="I170" s="78">
        <f t="shared" si="7"/>
        <v>116000</v>
      </c>
    </row>
    <row r="171" spans="1:9" x14ac:dyDescent="0.25">
      <c r="A171" s="112">
        <f t="shared" si="8"/>
        <v>112000</v>
      </c>
      <c r="B171" s="66"/>
      <c r="D171" s="74"/>
      <c r="E171" s="75">
        <f t="shared" si="5"/>
        <v>8319.2038423145896</v>
      </c>
      <c r="F171" s="76">
        <f>IF(A171&lt;=$C$21,IF($C$12*(1-$C$43*(EXP(A171/$C$19)-1))&gt;0,$C$12*(1-$C$43*(EXP(A171/$C$19)-1)),0),IF($C$47*(1-$C$45*(EXP((A171-$C$21)/$C$20)-1))&gt;0,$C$47*(1-$C$45*(EXP((A171-$C$21)/$C$20)-1)),0))</f>
        <v>0</v>
      </c>
      <c r="G171" s="77">
        <f>IF(A171&lt;=$C$21,($C$5-$C$8)*(F171/$C$12)^(1/$C$11)+$C$8, ($C$46-$C$8)*(F171/$C$47)^(1/$C$11)+$C$8)</f>
        <v>0.15</v>
      </c>
      <c r="H171" s="78">
        <f t="shared" si="6"/>
        <v>107000</v>
      </c>
      <c r="I171" s="78">
        <f t="shared" si="7"/>
        <v>117000</v>
      </c>
    </row>
    <row r="172" spans="1:9" x14ac:dyDescent="0.25">
      <c r="A172" s="112">
        <f t="shared" si="8"/>
        <v>113000</v>
      </c>
      <c r="B172" s="66"/>
      <c r="D172" s="74"/>
      <c r="E172" s="75">
        <f t="shared" si="5"/>
        <v>8194.1054078732323</v>
      </c>
      <c r="F172" s="76">
        <f>IF(A172&lt;=$C$21,IF($C$12*(1-$C$43*(EXP(A172/$C$19)-1))&gt;0,$C$12*(1-$C$43*(EXP(A172/$C$19)-1)),0),IF($C$47*(1-$C$45*(EXP((A172-$C$21)/$C$20)-1))&gt;0,$C$47*(1-$C$45*(EXP((A172-$C$21)/$C$20)-1)),0))</f>
        <v>0</v>
      </c>
      <c r="G172" s="77">
        <f>IF(A172&lt;=$C$21,($C$5-$C$8)*(F172/$C$12)^(1/$C$11)+$C$8, ($C$46-$C$8)*(F172/$C$47)^(1/$C$11)+$C$8)</f>
        <v>0.15</v>
      </c>
      <c r="H172" s="78">
        <f t="shared" si="6"/>
        <v>108000</v>
      </c>
      <c r="I172" s="78">
        <f t="shared" si="7"/>
        <v>118000</v>
      </c>
    </row>
    <row r="173" spans="1:9" x14ac:dyDescent="0.25">
      <c r="A173" s="112">
        <f t="shared" si="8"/>
        <v>114000</v>
      </c>
      <c r="B173" s="66"/>
      <c r="D173" s="74"/>
      <c r="E173" s="75">
        <f t="shared" si="5"/>
        <v>8070.8881171802805</v>
      </c>
      <c r="F173" s="76">
        <f>IF(A173&lt;=$C$21,IF($C$12*(1-$C$43*(EXP(A173/$C$19)-1))&gt;0,$C$12*(1-$C$43*(EXP(A173/$C$19)-1)),0),IF($C$47*(1-$C$45*(EXP((A173-$C$21)/$C$20)-1))&gt;0,$C$47*(1-$C$45*(EXP((A173-$C$21)/$C$20)-1)),0))</f>
        <v>0</v>
      </c>
      <c r="G173" s="77">
        <f>IF(A173&lt;=$C$21,($C$5-$C$8)*(F173/$C$12)^(1/$C$11)+$C$8, ($C$46-$C$8)*(F173/$C$47)^(1/$C$11)+$C$8)</f>
        <v>0.15</v>
      </c>
      <c r="H173" s="78">
        <f t="shared" si="6"/>
        <v>109000</v>
      </c>
      <c r="I173" s="78">
        <f t="shared" si="7"/>
        <v>119000</v>
      </c>
    </row>
    <row r="174" spans="1:9" x14ac:dyDescent="0.25">
      <c r="A174" s="112">
        <f t="shared" si="8"/>
        <v>115000</v>
      </c>
      <c r="B174" s="66"/>
      <c r="D174" s="74"/>
      <c r="E174" s="75">
        <f t="shared" si="5"/>
        <v>7949.5236828969046</v>
      </c>
      <c r="F174" s="76">
        <f>IF(A174&lt;=$C$21,IF($C$12*(1-$C$43*(EXP(A174/$C$19)-1))&gt;0,$C$12*(1-$C$43*(EXP(A174/$C$19)-1)),0),IF($C$47*(1-$C$45*(EXP((A174-$C$21)/$C$20)-1))&gt;0,$C$47*(1-$C$45*(EXP((A174-$C$21)/$C$20)-1)),0))</f>
        <v>0</v>
      </c>
      <c r="G174" s="77">
        <f>IF(A174&lt;=$C$21,($C$5-$C$8)*(F174/$C$12)^(1/$C$11)+$C$8, ($C$46-$C$8)*(F174/$C$47)^(1/$C$11)+$C$8)</f>
        <v>0.15</v>
      </c>
      <c r="H174" s="78">
        <f t="shared" si="6"/>
        <v>110000</v>
      </c>
      <c r="I174" s="78">
        <f t="shared" si="7"/>
        <v>120000</v>
      </c>
    </row>
    <row r="175" spans="1:9" x14ac:dyDescent="0.25">
      <c r="A175" s="112">
        <f t="shared" si="8"/>
        <v>116000</v>
      </c>
      <c r="B175" s="66"/>
      <c r="D175" s="74"/>
      <c r="E175" s="75">
        <f t="shared" si="5"/>
        <v>7829.9842430497129</v>
      </c>
      <c r="F175" s="76">
        <f>IF(A175&lt;=$C$21,IF($C$12*(1-$C$43*(EXP(A175/$C$19)-1))&gt;0,$C$12*(1-$C$43*(EXP(A175/$C$19)-1)),0),IF($C$47*(1-$C$45*(EXP((A175-$C$21)/$C$20)-1))&gt;0,$C$47*(1-$C$45*(EXP((A175-$C$21)/$C$20)-1)),0))</f>
        <v>0</v>
      </c>
      <c r="G175" s="77">
        <f>IF(A175&lt;=$C$21,($C$5-$C$8)*(F175/$C$12)^(1/$C$11)+$C$8, ($C$46-$C$8)*(F175/$C$47)^(1/$C$11)+$C$8)</f>
        <v>0.15</v>
      </c>
      <c r="H175" s="78">
        <f t="shared" si="6"/>
        <v>111000</v>
      </c>
      <c r="I175" s="78">
        <f t="shared" si="7"/>
        <v>121000</v>
      </c>
    </row>
    <row r="176" spans="1:9" x14ac:dyDescent="0.25">
      <c r="A176" s="112">
        <f t="shared" si="8"/>
        <v>117000</v>
      </c>
      <c r="B176" s="66"/>
      <c r="D176" s="74"/>
      <c r="E176" s="75">
        <f t="shared" si="5"/>
        <v>7712.2423546344053</v>
      </c>
      <c r="F176" s="76">
        <f>IF(A176&lt;=$C$21,IF($C$12*(1-$C$43*(EXP(A176/$C$19)-1))&gt;0,$C$12*(1-$C$43*(EXP(A176/$C$19)-1)),0),IF($C$47*(1-$C$45*(EXP((A176-$C$21)/$C$20)-1))&gt;0,$C$47*(1-$C$45*(EXP((A176-$C$21)/$C$20)-1)),0))</f>
        <v>0</v>
      </c>
      <c r="G176" s="77">
        <f>IF(A176&lt;=$C$21,($C$5-$C$8)*(F176/$C$12)^(1/$C$11)+$C$8, ($C$46-$C$8)*(F176/$C$47)^(1/$C$11)+$C$8)</f>
        <v>0.15</v>
      </c>
      <c r="H176" s="78">
        <f t="shared" si="6"/>
        <v>112000</v>
      </c>
      <c r="I176" s="78">
        <f t="shared" si="7"/>
        <v>122000</v>
      </c>
    </row>
    <row r="177" spans="1:9" x14ac:dyDescent="0.25">
      <c r="A177" s="112">
        <f t="shared" si="8"/>
        <v>118000</v>
      </c>
      <c r="B177" s="66"/>
      <c r="D177" s="74"/>
      <c r="E177" s="75">
        <f t="shared" si="5"/>
        <v>7596.2709873156</v>
      </c>
      <c r="F177" s="76">
        <f>IF(A177&lt;=$C$21,IF($C$12*(1-$C$43*(EXP(A177/$C$19)-1))&gt;0,$C$12*(1-$C$43*(EXP(A177/$C$19)-1)),0),IF($C$47*(1-$C$45*(EXP((A177-$C$21)/$C$20)-1))&gt;0,$C$47*(1-$C$45*(EXP((A177-$C$21)/$C$20)-1)),0))</f>
        <v>0</v>
      </c>
      <c r="G177" s="77">
        <f>IF(A177&lt;=$C$21,($C$5-$C$8)*(F177/$C$12)^(1/$C$11)+$C$8, ($C$46-$C$8)*(F177/$C$47)^(1/$C$11)+$C$8)</f>
        <v>0.15</v>
      </c>
      <c r="H177" s="78">
        <f t="shared" si="6"/>
        <v>113000</v>
      </c>
      <c r="I177" s="78">
        <f t="shared" si="7"/>
        <v>123000</v>
      </c>
    </row>
    <row r="178" spans="1:9" x14ac:dyDescent="0.25">
      <c r="A178" s="112">
        <f t="shared" si="8"/>
        <v>119000</v>
      </c>
      <c r="B178" s="66"/>
      <c r="D178" s="74"/>
      <c r="E178" s="75">
        <f t="shared" ref="E178:E185" si="9">IF(A178&lt;=$C$21,$C$17*EXP(-A178/$C$19),$C$18*EXP(-(A178-$C$21)/$C$20))</f>
        <v>7482.0435172214075</v>
      </c>
      <c r="F178" s="76">
        <f>IF(A178&lt;=$C$21,IF($C$12*(1-$C$43*(EXP(A178/$C$19)-1))&gt;0,$C$12*(1-$C$43*(EXP(A178/$C$19)-1)),0),IF($C$47*(1-$C$45*(EXP((A178-$C$21)/$C$20)-1))&gt;0,$C$47*(1-$C$45*(EXP((A178-$C$21)/$C$20)-1)),0))</f>
        <v>0</v>
      </c>
      <c r="G178" s="77">
        <f>IF(A178&lt;=$C$21,($C$5-$C$8)*(F178/$C$12)^(1/$C$11)+$C$8, ($C$46-$C$8)*(F178/$C$47)^(1/$C$11)+$C$8)</f>
        <v>0.15</v>
      </c>
      <c r="H178" s="78">
        <f t="shared" ref="H178:H185" si="10">A178-$C$6/2</f>
        <v>114000</v>
      </c>
      <c r="I178" s="78">
        <f t="shared" ref="I178:I185" si="11">A178+$C$6/2</f>
        <v>124000</v>
      </c>
    </row>
    <row r="179" spans="1:9" x14ac:dyDescent="0.25">
      <c r="A179" s="112">
        <f t="shared" si="8"/>
        <v>120000</v>
      </c>
      <c r="B179" s="66"/>
      <c r="D179" s="74"/>
      <c r="E179" s="75">
        <f t="shared" si="9"/>
        <v>7369.5337208313149</v>
      </c>
      <c r="F179" s="76">
        <f>IF(A179&lt;=$C$21,IF($C$12*(1-$C$43*(EXP(A179/$C$19)-1))&gt;0,$C$12*(1-$C$43*(EXP(A179/$C$19)-1)),0),IF($C$47*(1-$C$45*(EXP((A179-$C$21)/$C$20)-1))&gt;0,$C$47*(1-$C$45*(EXP((A179-$C$21)/$C$20)-1)),0))</f>
        <v>0</v>
      </c>
      <c r="G179" s="77">
        <f>IF(A179&lt;=$C$21,($C$5-$C$8)*(F179/$C$12)^(1/$C$11)+$C$8, ($C$46-$C$8)*(F179/$C$47)^(1/$C$11)+$C$8)</f>
        <v>0.15</v>
      </c>
      <c r="H179" s="78">
        <f t="shared" si="10"/>
        <v>115000</v>
      </c>
      <c r="I179" s="78">
        <f t="shared" si="11"/>
        <v>125000</v>
      </c>
    </row>
    <row r="180" spans="1:9" x14ac:dyDescent="0.25">
      <c r="A180" s="112">
        <f t="shared" si="8"/>
        <v>121000</v>
      </c>
      <c r="B180" s="66"/>
      <c r="D180" s="74"/>
      <c r="E180" s="75">
        <f t="shared" si="9"/>
        <v>7258.7157689559717</v>
      </c>
      <c r="F180" s="76">
        <f>IF(A180&lt;=$C$21,IF($C$12*(1-$C$43*(EXP(A180/$C$19)-1))&gt;0,$C$12*(1-$C$43*(EXP(A180/$C$19)-1)),0),IF($C$47*(1-$C$45*(EXP((A180-$C$21)/$C$20)-1))&gt;0,$C$47*(1-$C$45*(EXP((A180-$C$21)/$C$20)-1)),0))</f>
        <v>0</v>
      </c>
      <c r="G180" s="77">
        <f>IF(A180&lt;=$C$21,($C$5-$C$8)*(F180/$C$12)^(1/$C$11)+$C$8, ($C$46-$C$8)*(F180/$C$47)^(1/$C$11)+$C$8)</f>
        <v>0.15</v>
      </c>
      <c r="H180" s="78">
        <f t="shared" si="10"/>
        <v>116000</v>
      </c>
      <c r="I180" s="78">
        <f t="shared" si="11"/>
        <v>126000</v>
      </c>
    </row>
    <row r="181" spans="1:9" x14ac:dyDescent="0.25">
      <c r="A181" s="112">
        <f t="shared" si="8"/>
        <v>122000</v>
      </c>
      <c r="B181" s="66"/>
      <c r="D181" s="74"/>
      <c r="E181" s="75">
        <f t="shared" si="9"/>
        <v>7149.5642208075215</v>
      </c>
      <c r="F181" s="76">
        <f>IF(A181&lt;=$C$21,IF($C$12*(1-$C$43*(EXP(A181/$C$19)-1))&gt;0,$C$12*(1-$C$43*(EXP(A181/$C$19)-1)),0),IF($C$47*(1-$C$45*(EXP((A181-$C$21)/$C$20)-1))&gt;0,$C$47*(1-$C$45*(EXP((A181-$C$21)/$C$20)-1)),0))</f>
        <v>0</v>
      </c>
      <c r="G181" s="77">
        <f>IF(A181&lt;=$C$21,($C$5-$C$8)*(F181/$C$12)^(1/$C$11)+$C$8, ($C$46-$C$8)*(F181/$C$47)^(1/$C$11)+$C$8)</f>
        <v>0.15</v>
      </c>
      <c r="H181" s="78">
        <f t="shared" si="10"/>
        <v>117000</v>
      </c>
      <c r="I181" s="78">
        <f t="shared" si="11"/>
        <v>127000</v>
      </c>
    </row>
    <row r="182" spans="1:9" x14ac:dyDescent="0.25">
      <c r="A182" s="112">
        <f t="shared" si="8"/>
        <v>123000</v>
      </c>
      <c r="B182" s="66"/>
      <c r="D182" s="74"/>
      <c r="E182" s="75">
        <f t="shared" si="9"/>
        <v>7042.0540181590777</v>
      </c>
      <c r="F182" s="76">
        <f>IF(A182&lt;=$C$21,IF($C$12*(1-$C$43*(EXP(A182/$C$19)-1))&gt;0,$C$12*(1-$C$43*(EXP(A182/$C$19)-1)),0),IF($C$47*(1-$C$45*(EXP((A182-$C$21)/$C$20)-1))&gt;0,$C$47*(1-$C$45*(EXP((A182-$C$21)/$C$20)-1)),0))</f>
        <v>0</v>
      </c>
      <c r="G182" s="77">
        <f>IF(A182&lt;=$C$21,($C$5-$C$8)*(F182/$C$12)^(1/$C$11)+$C$8, ($C$46-$C$8)*(F182/$C$47)^(1/$C$11)+$C$8)</f>
        <v>0.15</v>
      </c>
      <c r="H182" s="78">
        <f t="shared" si="10"/>
        <v>118000</v>
      </c>
      <c r="I182" s="78">
        <f t="shared" si="11"/>
        <v>128000</v>
      </c>
    </row>
    <row r="183" spans="1:9" x14ac:dyDescent="0.25">
      <c r="A183" s="112">
        <f t="shared" si="8"/>
        <v>124000</v>
      </c>
      <c r="B183" s="66"/>
      <c r="D183" s="74"/>
      <c r="E183" s="75">
        <f t="shared" si="9"/>
        <v>6936.160479592043</v>
      </c>
      <c r="F183" s="76">
        <f>IF(A183&lt;=$C$21,IF($C$12*(1-$C$43*(EXP(A183/$C$19)-1))&gt;0,$C$12*(1-$C$43*(EXP(A183/$C$19)-1)),0),IF($C$47*(1-$C$45*(EXP((A183-$C$21)/$C$20)-1))&gt;0,$C$47*(1-$C$45*(EXP((A183-$C$21)/$C$20)-1)),0))</f>
        <v>0</v>
      </c>
      <c r="G183" s="77">
        <f>IF(A183&lt;=$C$21,($C$5-$C$8)*(F183/$C$12)^(1/$C$11)+$C$8, ($C$46-$C$8)*(F183/$C$47)^(1/$C$11)+$C$8)</f>
        <v>0.15</v>
      </c>
      <c r="H183" s="78">
        <f t="shared" si="10"/>
        <v>119000</v>
      </c>
      <c r="I183" s="78">
        <f t="shared" si="11"/>
        <v>129000</v>
      </c>
    </row>
    <row r="184" spans="1:9" x14ac:dyDescent="0.25">
      <c r="A184" s="112">
        <f t="shared" si="8"/>
        <v>125000</v>
      </c>
      <c r="B184" s="66"/>
      <c r="D184" s="74"/>
      <c r="E184" s="75">
        <f t="shared" si="9"/>
        <v>6831.8592948299256</v>
      </c>
      <c r="F184" s="76">
        <f>IF(A184&lt;=$C$21,IF($C$12*(1-$C$43*(EXP(A184/$C$19)-1))&gt;0,$C$12*(1-$C$43*(EXP(A184/$C$19)-1)),0),IF($C$47*(1-$C$45*(EXP((A184-$C$21)/$C$20)-1))&gt;0,$C$47*(1-$C$45*(EXP((A184-$C$21)/$C$20)-1)),0))</f>
        <v>0</v>
      </c>
      <c r="G184" s="77">
        <f>IF(A184&lt;=$C$21,($C$5-$C$8)*(F184/$C$12)^(1/$C$11)+$C$8, ($C$46-$C$8)*(F184/$C$47)^(1/$C$11)+$C$8)</f>
        <v>0.15</v>
      </c>
      <c r="H184" s="78">
        <f t="shared" si="10"/>
        <v>120000</v>
      </c>
      <c r="I184" s="78">
        <f t="shared" si="11"/>
        <v>130000</v>
      </c>
    </row>
    <row r="185" spans="1:9" ht="15.75" thickBot="1" x14ac:dyDescent="0.3">
      <c r="A185" s="113">
        <f t="shared" si="8"/>
        <v>126000</v>
      </c>
      <c r="B185" s="82"/>
      <c r="C185" s="27"/>
      <c r="D185" s="83"/>
      <c r="E185" s="84">
        <f t="shared" si="9"/>
        <v>6729.1265191573602</v>
      </c>
      <c r="F185" s="85">
        <f>IF(A185&lt;=$C$21,IF($C$12*(1-$C$43*(EXP(A185/$C$19)-1))&gt;0,$C$12*(1-$C$43*(EXP(A185/$C$19)-1)),0),IF($C$47*(1-$C$45*(EXP((A185-$C$21)/$C$20)-1))&gt;0,$C$47*(1-$C$45*(EXP((A185-$C$21)/$C$20)-1)),0))</f>
        <v>0</v>
      </c>
      <c r="G185" s="86">
        <f>IF(A185&lt;=$C$21,($C$5-$C$8)*(F185/$C$12)^(1/$C$11)+$C$8, ($C$46-$C$8)*(F185/$C$47)^(1/$C$11)+$C$8)</f>
        <v>0.15</v>
      </c>
      <c r="H185" s="87">
        <f t="shared" si="10"/>
        <v>121000</v>
      </c>
      <c r="I185" s="87">
        <f t="shared" si="11"/>
        <v>131000</v>
      </c>
    </row>
    <row r="186" spans="1:9" x14ac:dyDescent="0.25">
      <c r="B186" s="68"/>
      <c r="C186" s="68"/>
      <c r="D186" s="68"/>
    </row>
  </sheetData>
  <mergeCells count="7">
    <mergeCell ref="F43:I47"/>
    <mergeCell ref="A3:D3"/>
    <mergeCell ref="F3:I3"/>
    <mergeCell ref="A10:D10"/>
    <mergeCell ref="A16:D16"/>
    <mergeCell ref="A42:D42"/>
    <mergeCell ref="F42:I42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Overview</vt:lpstr>
      <vt:lpstr>21-9-2004</vt:lpstr>
      <vt:lpstr>4-4-2004</vt:lpstr>
      <vt:lpstr>9-7-2002</vt:lpstr>
      <vt:lpstr>Nov-2004</vt:lpstr>
      <vt:lpstr>Feb-2004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2012-12-21T13:03:04Z</dcterms:modified>
</cp:coreProperties>
</file>