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 activeTab="1"/>
  </bookViews>
  <sheets>
    <sheet name="Overview" sheetId="52" r:id="rId1"/>
    <sheet name="20-10-1989" sheetId="18" r:id="rId2"/>
  </sheets>
  <calcPr calcId="145621" iterate="1"/>
</workbook>
</file>

<file path=xl/calcChain.xml><?xml version="1.0" encoding="utf-8"?>
<calcChain xmlns="http://schemas.openxmlformats.org/spreadsheetml/2006/main">
  <c r="G9" i="18" l="1"/>
  <c r="C22" i="18" l="1"/>
  <c r="C21" i="18"/>
  <c r="C20" i="18"/>
  <c r="C19" i="18"/>
  <c r="C18" i="18"/>
  <c r="C17" i="18"/>
  <c r="A42" i="18" l="1"/>
  <c r="I42" i="18" s="1"/>
  <c r="I41" i="18"/>
  <c r="H41" i="18"/>
  <c r="E41" i="18"/>
  <c r="A40" i="18"/>
  <c r="H40" i="18" s="1"/>
  <c r="C14" i="18"/>
  <c r="A39" i="18" l="1"/>
  <c r="H39" i="18" s="1"/>
  <c r="C25" i="18"/>
  <c r="A38" i="18"/>
  <c r="H38" i="18" s="1"/>
  <c r="E39" i="18"/>
  <c r="I40" i="18"/>
  <c r="I39" i="18"/>
  <c r="E40" i="18"/>
  <c r="H42" i="18"/>
  <c r="A43" i="18"/>
  <c r="A44" i="18" s="1"/>
  <c r="E42" i="18"/>
  <c r="F34" i="18" l="1"/>
  <c r="F36" i="18"/>
  <c r="F38" i="18"/>
  <c r="G38" i="18" s="1"/>
  <c r="F40" i="18"/>
  <c r="G40" i="18" s="1"/>
  <c r="F32" i="18"/>
  <c r="F33" i="18"/>
  <c r="F35" i="18"/>
  <c r="F37" i="18"/>
  <c r="F39" i="18"/>
  <c r="G39" i="18" s="1"/>
  <c r="F41" i="18"/>
  <c r="G41" i="18" s="1"/>
  <c r="A45" i="18"/>
  <c r="A46" i="18" s="1"/>
  <c r="A47" i="18" s="1"/>
  <c r="A48" i="18" s="1"/>
  <c r="A49" i="18" s="1"/>
  <c r="A50" i="18" s="1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1" i="18" s="1"/>
  <c r="A62" i="18" s="1"/>
  <c r="A63" i="18" s="1"/>
  <c r="A64" i="18" s="1"/>
  <c r="A65" i="18" s="1"/>
  <c r="A66" i="18" s="1"/>
  <c r="A67" i="18" s="1"/>
  <c r="A68" i="18" s="1"/>
  <c r="A69" i="18" s="1"/>
  <c r="A70" i="18" s="1"/>
  <c r="A71" i="18" s="1"/>
  <c r="A72" i="18" s="1"/>
  <c r="A73" i="18" s="1"/>
  <c r="A74" i="18" s="1"/>
  <c r="A75" i="18" s="1"/>
  <c r="A76" i="18" s="1"/>
  <c r="A77" i="18" s="1"/>
  <c r="A78" i="18" s="1"/>
  <c r="A79" i="18" s="1"/>
  <c r="A80" i="18" s="1"/>
  <c r="A81" i="18" s="1"/>
  <c r="A82" i="18" s="1"/>
  <c r="A83" i="18" s="1"/>
  <c r="A84" i="18" s="1"/>
  <c r="A85" i="18" s="1"/>
  <c r="A86" i="18" s="1"/>
  <c r="A87" i="18" s="1"/>
  <c r="A88" i="18" s="1"/>
  <c r="A89" i="18" s="1"/>
  <c r="A90" i="18" s="1"/>
  <c r="A91" i="18" s="1"/>
  <c r="A92" i="18" s="1"/>
  <c r="A93" i="18" s="1"/>
  <c r="A94" i="18" s="1"/>
  <c r="A95" i="18" s="1"/>
  <c r="A96" i="18" s="1"/>
  <c r="A97" i="18" s="1"/>
  <c r="A98" i="18" s="1"/>
  <c r="A99" i="18" s="1"/>
  <c r="A100" i="18" s="1"/>
  <c r="A101" i="18" s="1"/>
  <c r="A102" i="18" s="1"/>
  <c r="A103" i="18" s="1"/>
  <c r="A104" i="18" s="1"/>
  <c r="A105" i="18" s="1"/>
  <c r="A106" i="18" s="1"/>
  <c r="A107" i="18" s="1"/>
  <c r="A108" i="18" s="1"/>
  <c r="A109" i="18" s="1"/>
  <c r="A110" i="18" s="1"/>
  <c r="A111" i="18" s="1"/>
  <c r="A112" i="18" s="1"/>
  <c r="A113" i="18" s="1"/>
  <c r="A114" i="18" s="1"/>
  <c r="A115" i="18" s="1"/>
  <c r="A116" i="18" s="1"/>
  <c r="A117" i="18" s="1"/>
  <c r="A118" i="18" s="1"/>
  <c r="A119" i="18" s="1"/>
  <c r="A120" i="18" s="1"/>
  <c r="A121" i="18" s="1"/>
  <c r="A122" i="18" s="1"/>
  <c r="A123" i="18" s="1"/>
  <c r="A124" i="18" s="1"/>
  <c r="A125" i="18" s="1"/>
  <c r="A126" i="18" s="1"/>
  <c r="A127" i="18" s="1"/>
  <c r="A128" i="18" s="1"/>
  <c r="A129" i="18" s="1"/>
  <c r="A130" i="18" s="1"/>
  <c r="A131" i="18" s="1"/>
  <c r="A132" i="18" s="1"/>
  <c r="A133" i="18" s="1"/>
  <c r="A134" i="18" s="1"/>
  <c r="A135" i="18" s="1"/>
  <c r="A136" i="18" s="1"/>
  <c r="A137" i="18" s="1"/>
  <c r="A138" i="18" s="1"/>
  <c r="A139" i="18" s="1"/>
  <c r="A140" i="18" s="1"/>
  <c r="A141" i="18" s="1"/>
  <c r="A142" i="18" s="1"/>
  <c r="A143" i="18" s="1"/>
  <c r="A144" i="18" s="1"/>
  <c r="A145" i="18" s="1"/>
  <c r="A146" i="18" s="1"/>
  <c r="A147" i="18" s="1"/>
  <c r="A148" i="18" s="1"/>
  <c r="A149" i="18" s="1"/>
  <c r="A150" i="18" s="1"/>
  <c r="A151" i="18" s="1"/>
  <c r="A152" i="18" s="1"/>
  <c r="A153" i="18" s="1"/>
  <c r="A154" i="18" s="1"/>
  <c r="A155" i="18" s="1"/>
  <c r="A156" i="18" s="1"/>
  <c r="A157" i="18" s="1"/>
  <c r="A158" i="18" s="1"/>
  <c r="A159" i="18" s="1"/>
  <c r="A160" i="18" s="1"/>
  <c r="A161" i="18" s="1"/>
  <c r="A162" i="18" s="1"/>
  <c r="A163" i="18" s="1"/>
  <c r="A164" i="18" s="1"/>
  <c r="A165" i="18" s="1"/>
  <c r="A166" i="18" s="1"/>
  <c r="A167" i="18" s="1"/>
  <c r="I44" i="18"/>
  <c r="E44" i="18"/>
  <c r="H44" i="18"/>
  <c r="E38" i="18"/>
  <c r="C29" i="18"/>
  <c r="I38" i="18"/>
  <c r="A37" i="18"/>
  <c r="I43" i="18"/>
  <c r="E43" i="18"/>
  <c r="H43" i="18"/>
  <c r="G37" i="18" l="1"/>
  <c r="C28" i="18"/>
  <c r="C26" i="18"/>
  <c r="C27" i="18" s="1"/>
  <c r="F66" i="18" s="1"/>
  <c r="E37" i="18"/>
  <c r="A36" i="18"/>
  <c r="I37" i="18"/>
  <c r="H37" i="18"/>
  <c r="H36" i="18"/>
  <c r="E36" i="18"/>
  <c r="A35" i="18"/>
  <c r="I36" i="18"/>
  <c r="G36" i="18"/>
  <c r="H45" i="18"/>
  <c r="I45" i="18"/>
  <c r="E45" i="18"/>
  <c r="F46" i="18" l="1"/>
  <c r="G46" i="18" s="1"/>
  <c r="F47" i="18"/>
  <c r="F48" i="18"/>
  <c r="F49" i="18"/>
  <c r="F43" i="18"/>
  <c r="G43" i="18" s="1"/>
  <c r="F44" i="18"/>
  <c r="G44" i="18" s="1"/>
  <c r="F45" i="18"/>
  <c r="G45" i="18" s="1"/>
  <c r="F42" i="18"/>
  <c r="G42" i="18" s="1"/>
  <c r="F54" i="18"/>
  <c r="F62" i="18"/>
  <c r="F57" i="18"/>
  <c r="F52" i="18"/>
  <c r="F60" i="18"/>
  <c r="F55" i="18"/>
  <c r="F63" i="18"/>
  <c r="F58" i="18"/>
  <c r="F53" i="18"/>
  <c r="F61" i="18"/>
  <c r="F56" i="18"/>
  <c r="F51" i="18"/>
  <c r="F59" i="18"/>
  <c r="F50" i="18"/>
  <c r="F165" i="18"/>
  <c r="F161" i="18"/>
  <c r="F157" i="18"/>
  <c r="F153" i="18"/>
  <c r="F149" i="18"/>
  <c r="F145" i="18"/>
  <c r="F141" i="18"/>
  <c r="F137" i="18"/>
  <c r="F133" i="18"/>
  <c r="F129" i="18"/>
  <c r="F125" i="18"/>
  <c r="F121" i="18"/>
  <c r="F117" i="18"/>
  <c r="F113" i="18"/>
  <c r="F109" i="18"/>
  <c r="F105" i="18"/>
  <c r="F101" i="18"/>
  <c r="F97" i="18"/>
  <c r="F93" i="18"/>
  <c r="F89" i="18"/>
  <c r="F85" i="18"/>
  <c r="F81" i="18"/>
  <c r="F77" i="18"/>
  <c r="F73" i="18"/>
  <c r="F69" i="18"/>
  <c r="F65" i="18"/>
  <c r="F164" i="18"/>
  <c r="F160" i="18"/>
  <c r="F156" i="18"/>
  <c r="F152" i="18"/>
  <c r="F148" i="18"/>
  <c r="F144" i="18"/>
  <c r="F140" i="18"/>
  <c r="F136" i="18"/>
  <c r="F132" i="18"/>
  <c r="F128" i="18"/>
  <c r="F124" i="18"/>
  <c r="F120" i="18"/>
  <c r="F116" i="18"/>
  <c r="F112" i="18"/>
  <c r="F108" i="18"/>
  <c r="F104" i="18"/>
  <c r="F100" i="18"/>
  <c r="F96" i="18"/>
  <c r="F92" i="18"/>
  <c r="F88" i="18"/>
  <c r="F84" i="18"/>
  <c r="F80" i="18"/>
  <c r="F76" i="18"/>
  <c r="F72" i="18"/>
  <c r="F68" i="18"/>
  <c r="F64" i="18"/>
  <c r="F167" i="18"/>
  <c r="F163" i="18"/>
  <c r="F159" i="18"/>
  <c r="F155" i="18"/>
  <c r="F151" i="18"/>
  <c r="F147" i="18"/>
  <c r="F143" i="18"/>
  <c r="F139" i="18"/>
  <c r="F135" i="18"/>
  <c r="F131" i="18"/>
  <c r="F127" i="18"/>
  <c r="F123" i="18"/>
  <c r="F119" i="18"/>
  <c r="F115" i="18"/>
  <c r="F111" i="18"/>
  <c r="F107" i="18"/>
  <c r="F103" i="18"/>
  <c r="F99" i="18"/>
  <c r="F95" i="18"/>
  <c r="F91" i="18"/>
  <c r="F87" i="18"/>
  <c r="F83" i="18"/>
  <c r="F79" i="18"/>
  <c r="F75" i="18"/>
  <c r="F71" i="18"/>
  <c r="F67" i="18"/>
  <c r="F166" i="18"/>
  <c r="F162" i="18"/>
  <c r="F158" i="18"/>
  <c r="F154" i="18"/>
  <c r="F150" i="18"/>
  <c r="F146" i="18"/>
  <c r="F142" i="18"/>
  <c r="F138" i="18"/>
  <c r="F134" i="18"/>
  <c r="F130" i="18"/>
  <c r="F126" i="18"/>
  <c r="F122" i="18"/>
  <c r="F118" i="18"/>
  <c r="F114" i="18"/>
  <c r="F110" i="18"/>
  <c r="F106" i="18"/>
  <c r="F102" i="18"/>
  <c r="F98" i="18"/>
  <c r="F94" i="18"/>
  <c r="F90" i="18"/>
  <c r="F86" i="18"/>
  <c r="F82" i="18"/>
  <c r="F78" i="18"/>
  <c r="F74" i="18"/>
  <c r="F70" i="18"/>
  <c r="H35" i="18"/>
  <c r="I35" i="18"/>
  <c r="E35" i="18"/>
  <c r="A34" i="18"/>
  <c r="G35" i="18"/>
  <c r="H46" i="18"/>
  <c r="I46" i="18"/>
  <c r="E46" i="18"/>
  <c r="H34" i="18" l="1"/>
  <c r="E34" i="18"/>
  <c r="A33" i="18"/>
  <c r="I34" i="18"/>
  <c r="G34" i="18"/>
  <c r="H47" i="18"/>
  <c r="G47" i="18"/>
  <c r="I47" i="18"/>
  <c r="E47" i="18"/>
  <c r="H33" i="18" l="1"/>
  <c r="I33" i="18"/>
  <c r="E33" i="18"/>
  <c r="A32" i="18"/>
  <c r="G33" i="18"/>
  <c r="H48" i="18"/>
  <c r="G48" i="18"/>
  <c r="I48" i="18"/>
  <c r="E48" i="18"/>
  <c r="H32" i="18" l="1"/>
  <c r="E32" i="18"/>
  <c r="I32" i="18"/>
  <c r="G32" i="18"/>
  <c r="H49" i="18"/>
  <c r="G49" i="18"/>
  <c r="I49" i="18"/>
  <c r="E49" i="18"/>
  <c r="H50" i="18" l="1"/>
  <c r="G50" i="18"/>
  <c r="I50" i="18"/>
  <c r="E50" i="18"/>
  <c r="H51" i="18" l="1"/>
  <c r="G51" i="18"/>
  <c r="I51" i="18"/>
  <c r="E51" i="18"/>
  <c r="H52" i="18" l="1"/>
  <c r="G52" i="18"/>
  <c r="I52" i="18"/>
  <c r="E52" i="18"/>
  <c r="H53" i="18" l="1"/>
  <c r="G53" i="18"/>
  <c r="I53" i="18"/>
  <c r="E53" i="18"/>
  <c r="H54" i="18" l="1"/>
  <c r="I54" i="18"/>
  <c r="G54" i="18"/>
  <c r="E54" i="18"/>
  <c r="H55" i="18" l="1"/>
  <c r="G55" i="18"/>
  <c r="I55" i="18"/>
  <c r="E55" i="18"/>
  <c r="H56" i="18" l="1"/>
  <c r="G56" i="18"/>
  <c r="I56" i="18"/>
  <c r="E56" i="18"/>
  <c r="H57" i="18" l="1"/>
  <c r="I57" i="18"/>
  <c r="G57" i="18"/>
  <c r="E57" i="18"/>
  <c r="H58" i="18" l="1"/>
  <c r="G58" i="18"/>
  <c r="I58" i="18"/>
  <c r="E58" i="18"/>
  <c r="H59" i="18" l="1"/>
  <c r="G59" i="18"/>
  <c r="I59" i="18"/>
  <c r="E59" i="18"/>
  <c r="H60" i="18" l="1"/>
  <c r="G60" i="18"/>
  <c r="I60" i="18"/>
  <c r="E60" i="18"/>
  <c r="H61" i="18" l="1"/>
  <c r="G61" i="18"/>
  <c r="I61" i="18"/>
  <c r="E61" i="18"/>
  <c r="H62" i="18" l="1"/>
  <c r="G62" i="18"/>
  <c r="I62" i="18"/>
  <c r="E62" i="18"/>
  <c r="H63" i="18" l="1"/>
  <c r="G63" i="18"/>
  <c r="I63" i="18"/>
  <c r="E63" i="18"/>
  <c r="H64" i="18" l="1"/>
  <c r="G64" i="18"/>
  <c r="I64" i="18"/>
  <c r="E64" i="18"/>
  <c r="H65" i="18" l="1"/>
  <c r="G65" i="18"/>
  <c r="I65" i="18"/>
  <c r="E65" i="18"/>
  <c r="H66" i="18" l="1"/>
  <c r="G66" i="18"/>
  <c r="I66" i="18"/>
  <c r="E66" i="18"/>
  <c r="H67" i="18" l="1"/>
  <c r="G67" i="18"/>
  <c r="I67" i="18"/>
  <c r="E67" i="18"/>
  <c r="H68" i="18" l="1"/>
  <c r="G68" i="18"/>
  <c r="I68" i="18"/>
  <c r="E68" i="18"/>
  <c r="H69" i="18" l="1"/>
  <c r="G69" i="18"/>
  <c r="I69" i="18"/>
  <c r="E69" i="18"/>
  <c r="H70" i="18" l="1"/>
  <c r="G70" i="18"/>
  <c r="I70" i="18"/>
  <c r="E70" i="18"/>
  <c r="H71" i="18" l="1"/>
  <c r="G71" i="18"/>
  <c r="I71" i="18"/>
  <c r="E71" i="18"/>
  <c r="H72" i="18" l="1"/>
  <c r="G72" i="18"/>
  <c r="I72" i="18"/>
  <c r="E72" i="18"/>
  <c r="H73" i="18" l="1"/>
  <c r="G73" i="18"/>
  <c r="I73" i="18"/>
  <c r="E73" i="18"/>
  <c r="H74" i="18" l="1"/>
  <c r="G74" i="18"/>
  <c r="I74" i="18"/>
  <c r="E74" i="18"/>
  <c r="H75" i="18" l="1"/>
  <c r="G75" i="18"/>
  <c r="I75" i="18"/>
  <c r="E75" i="18"/>
  <c r="H76" i="18" l="1"/>
  <c r="G76" i="18"/>
  <c r="I76" i="18"/>
  <c r="E76" i="18"/>
  <c r="H77" i="18" l="1"/>
  <c r="G77" i="18"/>
  <c r="I77" i="18"/>
  <c r="E77" i="18"/>
  <c r="H78" i="18" l="1"/>
  <c r="G78" i="18"/>
  <c r="I78" i="18"/>
  <c r="E78" i="18"/>
  <c r="H79" i="18" l="1"/>
  <c r="G79" i="18"/>
  <c r="I79" i="18"/>
  <c r="E79" i="18"/>
  <c r="H80" i="18" l="1"/>
  <c r="G80" i="18"/>
  <c r="I80" i="18"/>
  <c r="E80" i="18"/>
  <c r="H81" i="18" l="1"/>
  <c r="G81" i="18"/>
  <c r="I81" i="18"/>
  <c r="E81" i="18"/>
  <c r="H82" i="18" l="1"/>
  <c r="G82" i="18"/>
  <c r="I82" i="18"/>
  <c r="E82" i="18"/>
  <c r="H83" i="18" l="1"/>
  <c r="G83" i="18"/>
  <c r="I83" i="18"/>
  <c r="E83" i="18"/>
  <c r="H84" i="18" l="1"/>
  <c r="G84" i="18"/>
  <c r="I84" i="18"/>
  <c r="E84" i="18"/>
  <c r="H85" i="18" l="1"/>
  <c r="G85" i="18"/>
  <c r="I85" i="18"/>
  <c r="E85" i="18"/>
  <c r="H86" i="18" l="1"/>
  <c r="G86" i="18"/>
  <c r="I86" i="18"/>
  <c r="E86" i="18"/>
  <c r="H87" i="18" l="1"/>
  <c r="G87" i="18"/>
  <c r="I87" i="18"/>
  <c r="E87" i="18"/>
  <c r="H88" i="18" l="1"/>
  <c r="G88" i="18"/>
  <c r="I88" i="18"/>
  <c r="E88" i="18"/>
  <c r="H89" i="18" l="1"/>
  <c r="G89" i="18"/>
  <c r="I89" i="18"/>
  <c r="E89" i="18"/>
  <c r="H90" i="18" l="1"/>
  <c r="G90" i="18"/>
  <c r="I90" i="18"/>
  <c r="E90" i="18"/>
  <c r="H91" i="18" l="1"/>
  <c r="G91" i="18"/>
  <c r="I91" i="18"/>
  <c r="E91" i="18"/>
  <c r="H92" i="18" l="1"/>
  <c r="G92" i="18"/>
  <c r="I92" i="18"/>
  <c r="E92" i="18"/>
  <c r="H93" i="18" l="1"/>
  <c r="G93" i="18"/>
  <c r="I93" i="18"/>
  <c r="E93" i="18"/>
  <c r="H94" i="18" l="1"/>
  <c r="G94" i="18"/>
  <c r="I94" i="18"/>
  <c r="E94" i="18"/>
  <c r="H95" i="18" l="1"/>
  <c r="G95" i="18"/>
  <c r="I95" i="18"/>
  <c r="E95" i="18"/>
  <c r="H96" i="18" l="1"/>
  <c r="G96" i="18"/>
  <c r="I96" i="18"/>
  <c r="E96" i="18"/>
  <c r="H97" i="18" l="1"/>
  <c r="G97" i="18"/>
  <c r="I97" i="18"/>
  <c r="E97" i="18"/>
  <c r="H98" i="18" l="1"/>
  <c r="G98" i="18"/>
  <c r="I98" i="18"/>
  <c r="E98" i="18"/>
  <c r="H99" i="18" l="1"/>
  <c r="G99" i="18"/>
  <c r="I99" i="18"/>
  <c r="E99" i="18"/>
  <c r="H100" i="18" l="1"/>
  <c r="G100" i="18"/>
  <c r="I100" i="18"/>
  <c r="E100" i="18"/>
  <c r="H101" i="18" l="1"/>
  <c r="G101" i="18"/>
  <c r="I101" i="18"/>
  <c r="E101" i="18"/>
  <c r="H102" i="18" l="1"/>
  <c r="G102" i="18"/>
  <c r="I102" i="18"/>
  <c r="E102" i="18"/>
  <c r="H103" i="18" l="1"/>
  <c r="G103" i="18"/>
  <c r="I103" i="18"/>
  <c r="E103" i="18"/>
  <c r="H104" i="18" l="1"/>
  <c r="G104" i="18"/>
  <c r="I104" i="18"/>
  <c r="E104" i="18"/>
  <c r="H105" i="18" l="1"/>
  <c r="G105" i="18"/>
  <c r="I105" i="18"/>
  <c r="E105" i="18"/>
  <c r="H106" i="18" l="1"/>
  <c r="G106" i="18"/>
  <c r="I106" i="18"/>
  <c r="E106" i="18"/>
  <c r="H107" i="18" l="1"/>
  <c r="G107" i="18"/>
  <c r="I107" i="18"/>
  <c r="E107" i="18"/>
  <c r="H108" i="18" l="1"/>
  <c r="G108" i="18"/>
  <c r="I108" i="18"/>
  <c r="E108" i="18"/>
  <c r="H109" i="18" l="1"/>
  <c r="G109" i="18"/>
  <c r="I109" i="18"/>
  <c r="E109" i="18"/>
  <c r="H110" i="18" l="1"/>
  <c r="G110" i="18"/>
  <c r="I110" i="18"/>
  <c r="E110" i="18"/>
  <c r="I111" i="18" l="1"/>
  <c r="E111" i="18"/>
  <c r="H111" i="18"/>
  <c r="G111" i="18"/>
  <c r="I112" i="18" l="1"/>
  <c r="E112" i="18"/>
  <c r="H112" i="18"/>
  <c r="G112" i="18"/>
  <c r="I113" i="18" l="1"/>
  <c r="E113" i="18"/>
  <c r="H113" i="18"/>
  <c r="G113" i="18"/>
  <c r="I114" i="18" l="1"/>
  <c r="E114" i="18"/>
  <c r="H114" i="18"/>
  <c r="G114" i="18"/>
  <c r="I115" i="18" l="1"/>
  <c r="E115" i="18"/>
  <c r="H115" i="18"/>
  <c r="G115" i="18"/>
  <c r="I116" i="18" l="1"/>
  <c r="E116" i="18"/>
  <c r="H116" i="18"/>
  <c r="G116" i="18"/>
  <c r="I117" i="18" l="1"/>
  <c r="E117" i="18"/>
  <c r="H117" i="18"/>
  <c r="G117" i="18"/>
  <c r="I118" i="18" l="1"/>
  <c r="E118" i="18"/>
  <c r="H118" i="18"/>
  <c r="G118" i="18"/>
  <c r="I119" i="18" l="1"/>
  <c r="E119" i="18"/>
  <c r="H119" i="18"/>
  <c r="G119" i="18"/>
  <c r="I120" i="18" l="1"/>
  <c r="E120" i="18"/>
  <c r="H120" i="18"/>
  <c r="G120" i="18"/>
  <c r="I121" i="18" l="1"/>
  <c r="E121" i="18"/>
  <c r="H121" i="18"/>
  <c r="G121" i="18"/>
  <c r="I122" i="18" l="1"/>
  <c r="E122" i="18"/>
  <c r="H122" i="18"/>
  <c r="G122" i="18"/>
  <c r="I123" i="18" l="1"/>
  <c r="E123" i="18"/>
  <c r="H123" i="18"/>
  <c r="G123" i="18"/>
  <c r="I124" i="18" l="1"/>
  <c r="E124" i="18"/>
  <c r="H124" i="18"/>
  <c r="G124" i="18"/>
  <c r="I125" i="18" l="1"/>
  <c r="E125" i="18"/>
  <c r="H125" i="18"/>
  <c r="G125" i="18"/>
  <c r="I126" i="18" l="1"/>
  <c r="E126" i="18"/>
  <c r="H126" i="18"/>
  <c r="G126" i="18"/>
  <c r="I127" i="18" l="1"/>
  <c r="E127" i="18"/>
  <c r="H127" i="18"/>
  <c r="G127" i="18"/>
  <c r="I128" i="18" l="1"/>
  <c r="E128" i="18"/>
  <c r="H128" i="18"/>
  <c r="G128" i="18"/>
  <c r="I129" i="18" l="1"/>
  <c r="E129" i="18"/>
  <c r="H129" i="18"/>
  <c r="G129" i="18"/>
  <c r="I130" i="18" l="1"/>
  <c r="E130" i="18"/>
  <c r="H130" i="18"/>
  <c r="G130" i="18"/>
  <c r="I131" i="18" l="1"/>
  <c r="E131" i="18"/>
  <c r="H131" i="18"/>
  <c r="G131" i="18"/>
  <c r="I132" i="18" l="1"/>
  <c r="E132" i="18"/>
  <c r="H132" i="18"/>
  <c r="G132" i="18"/>
  <c r="I133" i="18" l="1"/>
  <c r="E133" i="18"/>
  <c r="H133" i="18"/>
  <c r="G133" i="18"/>
  <c r="I134" i="18" l="1"/>
  <c r="E134" i="18"/>
  <c r="H134" i="18"/>
  <c r="G134" i="18"/>
  <c r="I135" i="18" l="1"/>
  <c r="E135" i="18"/>
  <c r="H135" i="18"/>
  <c r="G135" i="18"/>
  <c r="I136" i="18" l="1"/>
  <c r="E136" i="18"/>
  <c r="H136" i="18"/>
  <c r="G136" i="18"/>
  <c r="I137" i="18" l="1"/>
  <c r="E137" i="18"/>
  <c r="H137" i="18"/>
  <c r="G137" i="18"/>
  <c r="I138" i="18" l="1"/>
  <c r="E138" i="18"/>
  <c r="H138" i="18"/>
  <c r="G138" i="18"/>
  <c r="I139" i="18" l="1"/>
  <c r="H139" i="18"/>
  <c r="E139" i="18"/>
  <c r="G139" i="18"/>
  <c r="I140" i="18" l="1"/>
  <c r="E140" i="18"/>
  <c r="H140" i="18"/>
  <c r="G140" i="18"/>
  <c r="I141" i="18" l="1"/>
  <c r="E141" i="18"/>
  <c r="H141" i="18"/>
  <c r="G141" i="18"/>
  <c r="I142" i="18" l="1"/>
  <c r="E142" i="18"/>
  <c r="H142" i="18"/>
  <c r="G142" i="18"/>
  <c r="I143" i="18" l="1"/>
  <c r="E143" i="18"/>
  <c r="H143" i="18"/>
  <c r="G143" i="18"/>
  <c r="I144" i="18" l="1"/>
  <c r="E144" i="18"/>
  <c r="H144" i="18"/>
  <c r="G144" i="18"/>
  <c r="I145" i="18" l="1"/>
  <c r="E145" i="18"/>
  <c r="H145" i="18"/>
  <c r="G145" i="18"/>
  <c r="I146" i="18" l="1"/>
  <c r="E146" i="18"/>
  <c r="H146" i="18"/>
  <c r="G146" i="18"/>
  <c r="I147" i="18" l="1"/>
  <c r="E147" i="18"/>
  <c r="H147" i="18"/>
  <c r="G147" i="18"/>
  <c r="I148" i="18" l="1"/>
  <c r="E148" i="18"/>
  <c r="H148" i="18"/>
  <c r="G148" i="18"/>
  <c r="I149" i="18" l="1"/>
  <c r="E149" i="18"/>
  <c r="H149" i="18"/>
  <c r="G149" i="18"/>
  <c r="I150" i="18" l="1"/>
  <c r="E150" i="18"/>
  <c r="H150" i="18"/>
  <c r="G150" i="18"/>
  <c r="I151" i="18" l="1"/>
  <c r="E151" i="18"/>
  <c r="H151" i="18"/>
  <c r="G151" i="18"/>
  <c r="I152" i="18" l="1"/>
  <c r="E152" i="18"/>
  <c r="H152" i="18"/>
  <c r="G152" i="18"/>
  <c r="I153" i="18" l="1"/>
  <c r="E153" i="18"/>
  <c r="H153" i="18"/>
  <c r="G153" i="18"/>
  <c r="I154" i="18" l="1"/>
  <c r="E154" i="18"/>
  <c r="H154" i="18"/>
  <c r="G154" i="18"/>
  <c r="I155" i="18" l="1"/>
  <c r="E155" i="18"/>
  <c r="H155" i="18"/>
  <c r="G155" i="18"/>
  <c r="I156" i="18" l="1"/>
  <c r="E156" i="18"/>
  <c r="H156" i="18"/>
  <c r="G156" i="18"/>
  <c r="I157" i="18" l="1"/>
  <c r="E157" i="18"/>
  <c r="H157" i="18"/>
  <c r="G157" i="18"/>
  <c r="I158" i="18" l="1"/>
  <c r="E158" i="18"/>
  <c r="H158" i="18"/>
  <c r="G158" i="18"/>
  <c r="I159" i="18" l="1"/>
  <c r="E159" i="18"/>
  <c r="H159" i="18"/>
  <c r="G159" i="18"/>
  <c r="I160" i="18" l="1"/>
  <c r="E160" i="18"/>
  <c r="H160" i="18"/>
  <c r="G160" i="18"/>
  <c r="I161" i="18" l="1"/>
  <c r="E161" i="18"/>
  <c r="H161" i="18"/>
  <c r="G161" i="18"/>
  <c r="I162" i="18" l="1"/>
  <c r="E162" i="18"/>
  <c r="H162" i="18"/>
  <c r="G162" i="18"/>
  <c r="I163" i="18" l="1"/>
  <c r="E163" i="18"/>
  <c r="H163" i="18"/>
  <c r="G163" i="18"/>
  <c r="I164" i="18" l="1"/>
  <c r="E164" i="18"/>
  <c r="H164" i="18"/>
  <c r="G164" i="18"/>
  <c r="I165" i="18" l="1"/>
  <c r="E165" i="18"/>
  <c r="H165" i="18"/>
  <c r="G165" i="18"/>
  <c r="I166" i="18" l="1"/>
  <c r="E166" i="18"/>
  <c r="H166" i="18"/>
  <c r="G166" i="18"/>
  <c r="I167" i="18" l="1"/>
  <c r="E167" i="18"/>
  <c r="H167" i="18"/>
  <c r="G167" i="18"/>
</calcChain>
</file>

<file path=xl/sharedStrings.xml><?xml version="1.0" encoding="utf-8"?>
<sst xmlns="http://schemas.openxmlformats.org/spreadsheetml/2006/main" count="98" uniqueCount="67">
  <si>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</si>
  <si>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</si>
  <si>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</si>
  <si>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</si>
  <si>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</si>
  <si>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</si>
  <si>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</si>
  <si>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</si>
  <si>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</si>
  <si>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</si>
  <si>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</si>
  <si>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</si>
  <si>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</si>
  <si>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</si>
  <si>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</si>
  <si>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</si>
  <si>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</si>
  <si>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</si>
  <si>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</si>
  <si>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</si>
  <si>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</si>
  <si>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</si>
  <si>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</si>
  <si>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</si>
  <si>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</si>
  <si>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</si>
  <si>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</si>
  <si>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</si>
  <si>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</si>
  <si>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</si>
  <si>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</si>
  <si>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</si>
  <si>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</si>
  <si>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</si>
  <si>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</si>
  <si>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</si>
  <si>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</si>
  <si>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</si>
  <si>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</si>
  <si>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</si>
  <si>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</si>
  <si>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</si>
  <si>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</si>
  <si>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</si>
  <si>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</si>
  <si>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</si>
  <si>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</si>
  <si>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</si>
  <si>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</si>
  <si>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</si>
  <si>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</si>
  <si>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</si>
  <si>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</si>
  <si>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</si>
  <si>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</si>
  <si>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</si>
  <si>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</si>
  <si>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</si>
  <si>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</si>
  <si>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</si>
  <si>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</si>
  <si>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</si>
  <si>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</si>
  <si>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</si>
  <si>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</si>
  <si>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Lalang</t>
  </si>
  <si>
    <t>Lalang 20-10-1989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</si>
</sst>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61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5" xfId="0" applyFill="1" applyBorder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0" fontId="0" fillId="3" borderId="6" xfId="0" applyFill="1" applyBorder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0" fillId="3" borderId="7" xfId="0" applyFill="1" applyBorder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8" xfId="0" applyFill="1" applyBorder="1"/>
    <xf numFmtId="2" fontId="0" fillId="3" borderId="35" xfId="0" applyNumberFormat="1" applyFill="1" applyBorder="1"/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Lalang 20-10-1989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'20-10-1989'!$F$5:$F$22</c:f>
              <c:numCache>
                <c:formatCode>General</c:formatCode>
                <c:ptCount val="18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12900</c:v>
                </c:pt>
                <c:pt idx="4">
                  <c:v>15000</c:v>
                </c:pt>
                <c:pt idx="5">
                  <c:v>20000</c:v>
                </c:pt>
                <c:pt idx="6">
                  <c:v>25000</c:v>
                </c:pt>
                <c:pt idx="7">
                  <c:v>30000</c:v>
                </c:pt>
                <c:pt idx="8">
                  <c:v>35000</c:v>
                </c:pt>
                <c:pt idx="9">
                  <c:v>40000</c:v>
                </c:pt>
                <c:pt idx="10">
                  <c:v>42000</c:v>
                </c:pt>
                <c:pt idx="11">
                  <c:v>45000</c:v>
                </c:pt>
              </c:numCache>
            </c:numRef>
          </c:xVal>
          <c:yVal>
            <c:numRef>
              <c:f>'20-10-1989'!$G$5:$G$22</c:f>
              <c:numCache>
                <c:formatCode>0.00</c:formatCode>
                <c:ptCount val="18"/>
                <c:pt idx="0">
                  <c:v>26</c:v>
                </c:pt>
                <c:pt idx="1">
                  <c:v>19</c:v>
                </c:pt>
                <c:pt idx="2">
                  <c:v>22.5</c:v>
                </c:pt>
                <c:pt idx="3">
                  <c:v>22.5</c:v>
                </c:pt>
                <c:pt idx="4">
                  <c:v>21.5</c:v>
                </c:pt>
                <c:pt idx="5">
                  <c:v>20</c:v>
                </c:pt>
                <c:pt idx="6">
                  <c:v>16.5</c:v>
                </c:pt>
                <c:pt idx="7">
                  <c:v>12</c:v>
                </c:pt>
                <c:pt idx="8">
                  <c:v>7</c:v>
                </c:pt>
                <c:pt idx="9">
                  <c:v>3</c:v>
                </c:pt>
                <c:pt idx="10">
                  <c:v>1</c:v>
                </c:pt>
                <c:pt idx="11">
                  <c:v>0.5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'20-10-1989'!$H$5:$H$22</c:f>
              <c:numCache>
                <c:formatCode>General</c:formatCode>
                <c:ptCount val="18"/>
                <c:pt idx="0">
                  <c:v>0</c:v>
                </c:pt>
                <c:pt idx="1">
                  <c:v>5000</c:v>
                </c:pt>
                <c:pt idx="2">
                  <c:v>10000</c:v>
                </c:pt>
                <c:pt idx="3">
                  <c:v>13000</c:v>
                </c:pt>
                <c:pt idx="4">
                  <c:v>15000</c:v>
                </c:pt>
              </c:numCache>
            </c:numRef>
          </c:xVal>
          <c:yVal>
            <c:numRef>
              <c:f>'20-10-1989'!$I$5:$I$22</c:f>
              <c:numCache>
                <c:formatCode>0.00</c:formatCode>
                <c:ptCount val="18"/>
                <c:pt idx="0">
                  <c:v>10</c:v>
                </c:pt>
                <c:pt idx="1">
                  <c:v>6</c:v>
                </c:pt>
                <c:pt idx="2">
                  <c:v>4</c:v>
                </c:pt>
                <c:pt idx="3">
                  <c:v>2</c:v>
                </c:pt>
                <c:pt idx="4">
                  <c:v>0.5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'20-10-1989'!$I$32:$I$167</c:f>
              <c:numCache>
                <c:formatCode>General</c:formatCode>
                <c:ptCount val="136"/>
                <c:pt idx="0">
                  <c:v>-4500</c:v>
                </c:pt>
                <c:pt idx="1">
                  <c:v>5500</c:v>
                </c:pt>
                <c:pt idx="2">
                  <c:v>6500</c:v>
                </c:pt>
                <c:pt idx="3">
                  <c:v>7500</c:v>
                </c:pt>
                <c:pt idx="4">
                  <c:v>8500</c:v>
                </c:pt>
                <c:pt idx="5">
                  <c:v>9500</c:v>
                </c:pt>
                <c:pt idx="6">
                  <c:v>10500</c:v>
                </c:pt>
                <c:pt idx="7">
                  <c:v>11500</c:v>
                </c:pt>
                <c:pt idx="8">
                  <c:v>12500</c:v>
                </c:pt>
                <c:pt idx="9">
                  <c:v>13500</c:v>
                </c:pt>
                <c:pt idx="10">
                  <c:v>14500</c:v>
                </c:pt>
                <c:pt idx="11">
                  <c:v>15500</c:v>
                </c:pt>
                <c:pt idx="12">
                  <c:v>16500</c:v>
                </c:pt>
                <c:pt idx="13">
                  <c:v>17500</c:v>
                </c:pt>
                <c:pt idx="14">
                  <c:v>18500</c:v>
                </c:pt>
                <c:pt idx="15">
                  <c:v>19500</c:v>
                </c:pt>
                <c:pt idx="16">
                  <c:v>20500</c:v>
                </c:pt>
                <c:pt idx="17">
                  <c:v>21500</c:v>
                </c:pt>
                <c:pt idx="18">
                  <c:v>22500</c:v>
                </c:pt>
                <c:pt idx="19">
                  <c:v>23500</c:v>
                </c:pt>
                <c:pt idx="20">
                  <c:v>24500</c:v>
                </c:pt>
                <c:pt idx="21">
                  <c:v>25500</c:v>
                </c:pt>
                <c:pt idx="22">
                  <c:v>26500</c:v>
                </c:pt>
                <c:pt idx="23">
                  <c:v>27500</c:v>
                </c:pt>
                <c:pt idx="24">
                  <c:v>28500</c:v>
                </c:pt>
                <c:pt idx="25">
                  <c:v>29500</c:v>
                </c:pt>
                <c:pt idx="26">
                  <c:v>30500</c:v>
                </c:pt>
                <c:pt idx="27">
                  <c:v>31500</c:v>
                </c:pt>
                <c:pt idx="28">
                  <c:v>32500</c:v>
                </c:pt>
                <c:pt idx="29">
                  <c:v>33500</c:v>
                </c:pt>
                <c:pt idx="30">
                  <c:v>34500</c:v>
                </c:pt>
                <c:pt idx="31">
                  <c:v>35500</c:v>
                </c:pt>
                <c:pt idx="32">
                  <c:v>36500</c:v>
                </c:pt>
                <c:pt idx="33">
                  <c:v>37500</c:v>
                </c:pt>
                <c:pt idx="34">
                  <c:v>38500</c:v>
                </c:pt>
                <c:pt idx="35">
                  <c:v>39500</c:v>
                </c:pt>
                <c:pt idx="36">
                  <c:v>40500</c:v>
                </c:pt>
                <c:pt idx="37">
                  <c:v>41500</c:v>
                </c:pt>
                <c:pt idx="38">
                  <c:v>42500</c:v>
                </c:pt>
                <c:pt idx="39">
                  <c:v>43500</c:v>
                </c:pt>
                <c:pt idx="40">
                  <c:v>44500</c:v>
                </c:pt>
                <c:pt idx="41">
                  <c:v>45500</c:v>
                </c:pt>
                <c:pt idx="42">
                  <c:v>46500</c:v>
                </c:pt>
                <c:pt idx="43">
                  <c:v>47500</c:v>
                </c:pt>
                <c:pt idx="44">
                  <c:v>48500</c:v>
                </c:pt>
                <c:pt idx="45">
                  <c:v>49500</c:v>
                </c:pt>
                <c:pt idx="46">
                  <c:v>50500</c:v>
                </c:pt>
                <c:pt idx="47">
                  <c:v>51500</c:v>
                </c:pt>
                <c:pt idx="48">
                  <c:v>52500</c:v>
                </c:pt>
                <c:pt idx="49">
                  <c:v>53500</c:v>
                </c:pt>
                <c:pt idx="50">
                  <c:v>54500</c:v>
                </c:pt>
                <c:pt idx="51">
                  <c:v>55500</c:v>
                </c:pt>
                <c:pt idx="52">
                  <c:v>56500</c:v>
                </c:pt>
                <c:pt idx="53">
                  <c:v>57500</c:v>
                </c:pt>
                <c:pt idx="54">
                  <c:v>58500</c:v>
                </c:pt>
                <c:pt idx="55">
                  <c:v>59500</c:v>
                </c:pt>
                <c:pt idx="56">
                  <c:v>60500</c:v>
                </c:pt>
                <c:pt idx="57">
                  <c:v>61500</c:v>
                </c:pt>
                <c:pt idx="58">
                  <c:v>62500</c:v>
                </c:pt>
                <c:pt idx="59">
                  <c:v>63500</c:v>
                </c:pt>
                <c:pt idx="60">
                  <c:v>64500</c:v>
                </c:pt>
                <c:pt idx="61">
                  <c:v>65500</c:v>
                </c:pt>
                <c:pt idx="62">
                  <c:v>66500</c:v>
                </c:pt>
                <c:pt idx="63">
                  <c:v>67500</c:v>
                </c:pt>
                <c:pt idx="64">
                  <c:v>68500</c:v>
                </c:pt>
                <c:pt idx="65">
                  <c:v>69500</c:v>
                </c:pt>
                <c:pt idx="66">
                  <c:v>70500</c:v>
                </c:pt>
                <c:pt idx="67">
                  <c:v>71500</c:v>
                </c:pt>
                <c:pt idx="68">
                  <c:v>72500</c:v>
                </c:pt>
                <c:pt idx="69">
                  <c:v>73500</c:v>
                </c:pt>
                <c:pt idx="70">
                  <c:v>74500</c:v>
                </c:pt>
                <c:pt idx="71">
                  <c:v>75500</c:v>
                </c:pt>
                <c:pt idx="72">
                  <c:v>76500</c:v>
                </c:pt>
                <c:pt idx="73">
                  <c:v>77500</c:v>
                </c:pt>
                <c:pt idx="74">
                  <c:v>78500</c:v>
                </c:pt>
                <c:pt idx="75">
                  <c:v>79500</c:v>
                </c:pt>
                <c:pt idx="76">
                  <c:v>80500</c:v>
                </c:pt>
                <c:pt idx="77">
                  <c:v>81500</c:v>
                </c:pt>
                <c:pt idx="78">
                  <c:v>82500</c:v>
                </c:pt>
                <c:pt idx="79">
                  <c:v>83500</c:v>
                </c:pt>
                <c:pt idx="80">
                  <c:v>84500</c:v>
                </c:pt>
                <c:pt idx="81">
                  <c:v>85500</c:v>
                </c:pt>
                <c:pt idx="82">
                  <c:v>86500</c:v>
                </c:pt>
                <c:pt idx="83">
                  <c:v>87500</c:v>
                </c:pt>
                <c:pt idx="84">
                  <c:v>88500</c:v>
                </c:pt>
                <c:pt idx="85">
                  <c:v>89500</c:v>
                </c:pt>
                <c:pt idx="86">
                  <c:v>90500</c:v>
                </c:pt>
                <c:pt idx="87">
                  <c:v>91500</c:v>
                </c:pt>
                <c:pt idx="88">
                  <c:v>92500</c:v>
                </c:pt>
                <c:pt idx="89">
                  <c:v>93500</c:v>
                </c:pt>
                <c:pt idx="90">
                  <c:v>94500</c:v>
                </c:pt>
                <c:pt idx="91">
                  <c:v>95500</c:v>
                </c:pt>
                <c:pt idx="92">
                  <c:v>96500</c:v>
                </c:pt>
                <c:pt idx="93">
                  <c:v>97500</c:v>
                </c:pt>
                <c:pt idx="94">
                  <c:v>98500</c:v>
                </c:pt>
                <c:pt idx="95">
                  <c:v>99500</c:v>
                </c:pt>
                <c:pt idx="96">
                  <c:v>100500</c:v>
                </c:pt>
                <c:pt idx="97">
                  <c:v>101500</c:v>
                </c:pt>
                <c:pt idx="98">
                  <c:v>102500</c:v>
                </c:pt>
                <c:pt idx="99">
                  <c:v>103500</c:v>
                </c:pt>
                <c:pt idx="100">
                  <c:v>104500</c:v>
                </c:pt>
                <c:pt idx="101">
                  <c:v>105500</c:v>
                </c:pt>
                <c:pt idx="102">
                  <c:v>106500</c:v>
                </c:pt>
                <c:pt idx="103">
                  <c:v>107500</c:v>
                </c:pt>
                <c:pt idx="104">
                  <c:v>108500</c:v>
                </c:pt>
                <c:pt idx="105">
                  <c:v>109500</c:v>
                </c:pt>
                <c:pt idx="106">
                  <c:v>110500</c:v>
                </c:pt>
                <c:pt idx="107">
                  <c:v>111500</c:v>
                </c:pt>
                <c:pt idx="108">
                  <c:v>112500</c:v>
                </c:pt>
                <c:pt idx="109">
                  <c:v>113500</c:v>
                </c:pt>
                <c:pt idx="110">
                  <c:v>114500</c:v>
                </c:pt>
                <c:pt idx="111">
                  <c:v>115500</c:v>
                </c:pt>
                <c:pt idx="112">
                  <c:v>116500</c:v>
                </c:pt>
                <c:pt idx="113">
                  <c:v>117500</c:v>
                </c:pt>
                <c:pt idx="114">
                  <c:v>118500</c:v>
                </c:pt>
                <c:pt idx="115">
                  <c:v>119500</c:v>
                </c:pt>
                <c:pt idx="116">
                  <c:v>120500</c:v>
                </c:pt>
                <c:pt idx="117">
                  <c:v>121500</c:v>
                </c:pt>
                <c:pt idx="118">
                  <c:v>122500</c:v>
                </c:pt>
                <c:pt idx="119">
                  <c:v>123500</c:v>
                </c:pt>
                <c:pt idx="120">
                  <c:v>124500</c:v>
                </c:pt>
                <c:pt idx="121">
                  <c:v>125500</c:v>
                </c:pt>
                <c:pt idx="122">
                  <c:v>126500</c:v>
                </c:pt>
                <c:pt idx="123">
                  <c:v>127500</c:v>
                </c:pt>
                <c:pt idx="124">
                  <c:v>128500</c:v>
                </c:pt>
                <c:pt idx="125">
                  <c:v>129500</c:v>
                </c:pt>
                <c:pt idx="126">
                  <c:v>130500</c:v>
                </c:pt>
                <c:pt idx="127">
                  <c:v>131500</c:v>
                </c:pt>
                <c:pt idx="128">
                  <c:v>132500</c:v>
                </c:pt>
                <c:pt idx="129">
                  <c:v>133500</c:v>
                </c:pt>
                <c:pt idx="130">
                  <c:v>134500</c:v>
                </c:pt>
                <c:pt idx="131">
                  <c:v>135500</c:v>
                </c:pt>
                <c:pt idx="132">
                  <c:v>136500</c:v>
                </c:pt>
                <c:pt idx="133">
                  <c:v>137500</c:v>
                </c:pt>
                <c:pt idx="134">
                  <c:v>138500</c:v>
                </c:pt>
                <c:pt idx="135">
                  <c:v>139500</c:v>
                </c:pt>
              </c:numCache>
            </c:numRef>
          </c:xVal>
          <c:yVal>
            <c:numRef>
              <c:f>'20-10-1989'!$G$32:$G$167</c:f>
              <c:numCache>
                <c:formatCode>#,#00</c:formatCode>
                <c:ptCount val="136"/>
                <c:pt idx="0">
                  <c:v>31.128609276897397</c:v>
                </c:pt>
                <c:pt idx="1">
                  <c:v>23.703355046472087</c:v>
                </c:pt>
                <c:pt idx="2">
                  <c:v>22.976873383654922</c:v>
                </c:pt>
                <c:pt idx="3">
                  <c:v>22.253910533331108</c:v>
                </c:pt>
                <c:pt idx="4">
                  <c:v>21.534635712364992</c:v>
                </c:pt>
                <c:pt idx="5">
                  <c:v>20.819224866809634</c:v>
                </c:pt>
                <c:pt idx="6">
                  <c:v>20.107861086532026</c:v>
                </c:pt>
                <c:pt idx="7">
                  <c:v>19.400735057752748</c:v>
                </c:pt>
                <c:pt idx="8">
                  <c:v>18.698045558162271</c:v>
                </c:pt>
                <c:pt idx="9">
                  <c:v>18</c:v>
                </c:pt>
                <c:pt idx="10">
                  <c:v>17.306815027345635</c:v>
                </c:pt>
                <c:pt idx="11">
                  <c:v>16.618717174903527</c:v>
                </c:pt>
                <c:pt idx="12">
                  <c:v>15.935943596799376</c:v>
                </c:pt>
                <c:pt idx="13">
                  <c:v>15.258742875406989</c:v>
                </c:pt>
                <c:pt idx="14">
                  <c:v>14.587375922039547</c:v>
                </c:pt>
                <c:pt idx="15">
                  <c:v>13.92211698356599</c:v>
                </c:pt>
                <c:pt idx="16">
                  <c:v>13.263254771746448</c:v>
                </c:pt>
                <c:pt idx="17">
                  <c:v>12.611093735470838</c:v>
                </c:pt>
                <c:pt idx="18">
                  <c:v>11.965955500314415</c:v>
                </c:pt>
                <c:pt idx="19">
                  <c:v>11.32818050514361</c:v>
                </c:pt>
                <c:pt idx="20">
                  <c:v>10.69812987225604</c:v>
                </c:pt>
                <c:pt idx="21">
                  <c:v>10.07618755617816</c:v>
                </c:pt>
                <c:pt idx="22">
                  <c:v>9.4627628274168174</c:v>
                </c:pt>
                <c:pt idx="23">
                  <c:v>8.8582931620590575</c:v>
                </c:pt>
                <c:pt idx="24">
                  <c:v>8.2632476274144064</c:v>
                </c:pt>
                <c:pt idx="25">
                  <c:v>7.6781308797335965</c:v>
                </c:pt>
                <c:pt idx="26">
                  <c:v>7.1034879251146554</c:v>
                </c:pt>
                <c:pt idx="27">
                  <c:v>6.539909843058294</c:v>
                </c:pt>
                <c:pt idx="28">
                  <c:v>5.9880407399136653</c:v>
                </c:pt>
                <c:pt idx="29">
                  <c:v>5.4485862962696636</c:v>
                </c:pt>
                <c:pt idx="30">
                  <c:v>4.9223244135668027</c:v>
                </c:pt>
                <c:pt idx="31">
                  <c:v>4.4101186761270696</c:v>
                </c:pt>
                <c:pt idx="32">
                  <c:v>3.9129356684073868</c:v>
                </c:pt>
                <c:pt idx="33">
                  <c:v>3.4318676993141417</c:v>
                </c:pt>
                <c:pt idx="34">
                  <c:v>2.968163325033736</c:v>
                </c:pt>
                <c:pt idx="35">
                  <c:v>2.523269497570972</c:v>
                </c:pt>
                <c:pt idx="36">
                  <c:v>2.0988917471283881</c:v>
                </c:pt>
                <c:pt idx="37">
                  <c:v>1.6970837366968738</c:v>
                </c:pt>
                <c:pt idx="38">
                  <c:v>1.3203876854243393</c:v>
                </c:pt>
                <c:pt idx="39">
                  <c:v>0.97207022626314843</c:v>
                </c:pt>
                <c:pt idx="40">
                  <c:v>0.65655798325939296</c:v>
                </c:pt>
                <c:pt idx="41">
                  <c:v>0.38036392896154153</c:v>
                </c:pt>
                <c:pt idx="42">
                  <c:v>0.15459216506601986</c:v>
                </c:pt>
                <c:pt idx="43">
                  <c:v>7.2899206404735944E-3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'20-10-1989'!$A$36:$A$167</c:f>
              <c:numCache>
                <c:formatCode>General</c:formatCode>
                <c:ptCount val="132"/>
                <c:pt idx="0">
                  <c:v>-5000</c:v>
                </c:pt>
                <c:pt idx="1">
                  <c:v>-4000</c:v>
                </c:pt>
                <c:pt idx="2">
                  <c:v>-3000</c:v>
                </c:pt>
                <c:pt idx="3">
                  <c:v>-2000</c:v>
                </c:pt>
                <c:pt idx="4">
                  <c:v>-1000</c:v>
                </c:pt>
                <c:pt idx="5">
                  <c:v>0</c:v>
                </c:pt>
                <c:pt idx="6">
                  <c:v>1000</c:v>
                </c:pt>
                <c:pt idx="7">
                  <c:v>2000</c:v>
                </c:pt>
                <c:pt idx="8">
                  <c:v>3000</c:v>
                </c:pt>
                <c:pt idx="9">
                  <c:v>4000</c:v>
                </c:pt>
                <c:pt idx="10">
                  <c:v>5000</c:v>
                </c:pt>
                <c:pt idx="11">
                  <c:v>6000</c:v>
                </c:pt>
                <c:pt idx="12">
                  <c:v>7000</c:v>
                </c:pt>
                <c:pt idx="13">
                  <c:v>8000</c:v>
                </c:pt>
                <c:pt idx="14">
                  <c:v>9000</c:v>
                </c:pt>
                <c:pt idx="15">
                  <c:v>10000</c:v>
                </c:pt>
                <c:pt idx="16">
                  <c:v>11000</c:v>
                </c:pt>
                <c:pt idx="17">
                  <c:v>12000</c:v>
                </c:pt>
                <c:pt idx="18">
                  <c:v>13000</c:v>
                </c:pt>
                <c:pt idx="19">
                  <c:v>14000</c:v>
                </c:pt>
                <c:pt idx="20">
                  <c:v>15000</c:v>
                </c:pt>
                <c:pt idx="21">
                  <c:v>16000</c:v>
                </c:pt>
                <c:pt idx="22">
                  <c:v>17000</c:v>
                </c:pt>
                <c:pt idx="23">
                  <c:v>18000</c:v>
                </c:pt>
                <c:pt idx="24">
                  <c:v>19000</c:v>
                </c:pt>
                <c:pt idx="25">
                  <c:v>20000</c:v>
                </c:pt>
                <c:pt idx="26">
                  <c:v>21000</c:v>
                </c:pt>
                <c:pt idx="27">
                  <c:v>22000</c:v>
                </c:pt>
                <c:pt idx="28">
                  <c:v>23000</c:v>
                </c:pt>
                <c:pt idx="29">
                  <c:v>24000</c:v>
                </c:pt>
                <c:pt idx="30">
                  <c:v>25000</c:v>
                </c:pt>
                <c:pt idx="31">
                  <c:v>26000</c:v>
                </c:pt>
                <c:pt idx="32">
                  <c:v>27000</c:v>
                </c:pt>
                <c:pt idx="33">
                  <c:v>28000</c:v>
                </c:pt>
                <c:pt idx="34">
                  <c:v>29000</c:v>
                </c:pt>
                <c:pt idx="35">
                  <c:v>30000</c:v>
                </c:pt>
                <c:pt idx="36">
                  <c:v>31000</c:v>
                </c:pt>
                <c:pt idx="37">
                  <c:v>32000</c:v>
                </c:pt>
                <c:pt idx="38">
                  <c:v>33000</c:v>
                </c:pt>
                <c:pt idx="39">
                  <c:v>34000</c:v>
                </c:pt>
                <c:pt idx="40">
                  <c:v>35000</c:v>
                </c:pt>
                <c:pt idx="41">
                  <c:v>36000</c:v>
                </c:pt>
                <c:pt idx="42">
                  <c:v>37000</c:v>
                </c:pt>
                <c:pt idx="43">
                  <c:v>38000</c:v>
                </c:pt>
                <c:pt idx="44">
                  <c:v>39000</c:v>
                </c:pt>
                <c:pt idx="45">
                  <c:v>40000</c:v>
                </c:pt>
                <c:pt idx="46">
                  <c:v>41000</c:v>
                </c:pt>
                <c:pt idx="47">
                  <c:v>42000</c:v>
                </c:pt>
                <c:pt idx="48">
                  <c:v>43000</c:v>
                </c:pt>
                <c:pt idx="49">
                  <c:v>44000</c:v>
                </c:pt>
                <c:pt idx="50">
                  <c:v>45000</c:v>
                </c:pt>
                <c:pt idx="51">
                  <c:v>46000</c:v>
                </c:pt>
                <c:pt idx="52">
                  <c:v>47000</c:v>
                </c:pt>
                <c:pt idx="53">
                  <c:v>48000</c:v>
                </c:pt>
                <c:pt idx="54">
                  <c:v>49000</c:v>
                </c:pt>
                <c:pt idx="55">
                  <c:v>50000</c:v>
                </c:pt>
                <c:pt idx="56">
                  <c:v>51000</c:v>
                </c:pt>
                <c:pt idx="57">
                  <c:v>52000</c:v>
                </c:pt>
                <c:pt idx="58">
                  <c:v>53000</c:v>
                </c:pt>
                <c:pt idx="59">
                  <c:v>54000</c:v>
                </c:pt>
                <c:pt idx="60">
                  <c:v>55000</c:v>
                </c:pt>
                <c:pt idx="61">
                  <c:v>56000</c:v>
                </c:pt>
                <c:pt idx="62">
                  <c:v>57000</c:v>
                </c:pt>
                <c:pt idx="63">
                  <c:v>58000</c:v>
                </c:pt>
                <c:pt idx="64">
                  <c:v>59000</c:v>
                </c:pt>
                <c:pt idx="65">
                  <c:v>60000</c:v>
                </c:pt>
                <c:pt idx="66">
                  <c:v>61000</c:v>
                </c:pt>
                <c:pt idx="67">
                  <c:v>62000</c:v>
                </c:pt>
                <c:pt idx="68">
                  <c:v>63000</c:v>
                </c:pt>
                <c:pt idx="69">
                  <c:v>64000</c:v>
                </c:pt>
                <c:pt idx="70">
                  <c:v>65000</c:v>
                </c:pt>
                <c:pt idx="71">
                  <c:v>66000</c:v>
                </c:pt>
                <c:pt idx="72">
                  <c:v>67000</c:v>
                </c:pt>
                <c:pt idx="73">
                  <c:v>68000</c:v>
                </c:pt>
                <c:pt idx="74">
                  <c:v>69000</c:v>
                </c:pt>
                <c:pt idx="75">
                  <c:v>70000</c:v>
                </c:pt>
                <c:pt idx="76">
                  <c:v>71000</c:v>
                </c:pt>
                <c:pt idx="77">
                  <c:v>72000</c:v>
                </c:pt>
                <c:pt idx="78">
                  <c:v>73000</c:v>
                </c:pt>
                <c:pt idx="79">
                  <c:v>74000</c:v>
                </c:pt>
                <c:pt idx="80">
                  <c:v>75000</c:v>
                </c:pt>
                <c:pt idx="81">
                  <c:v>76000</c:v>
                </c:pt>
                <c:pt idx="82">
                  <c:v>77000</c:v>
                </c:pt>
                <c:pt idx="83">
                  <c:v>78000</c:v>
                </c:pt>
                <c:pt idx="84">
                  <c:v>79000</c:v>
                </c:pt>
                <c:pt idx="85">
                  <c:v>80000</c:v>
                </c:pt>
                <c:pt idx="86">
                  <c:v>81000</c:v>
                </c:pt>
                <c:pt idx="87">
                  <c:v>82000</c:v>
                </c:pt>
                <c:pt idx="88">
                  <c:v>83000</c:v>
                </c:pt>
                <c:pt idx="89">
                  <c:v>84000</c:v>
                </c:pt>
                <c:pt idx="90">
                  <c:v>85000</c:v>
                </c:pt>
                <c:pt idx="91">
                  <c:v>86000</c:v>
                </c:pt>
                <c:pt idx="92">
                  <c:v>87000</c:v>
                </c:pt>
                <c:pt idx="93">
                  <c:v>88000</c:v>
                </c:pt>
                <c:pt idx="94">
                  <c:v>89000</c:v>
                </c:pt>
                <c:pt idx="95">
                  <c:v>90000</c:v>
                </c:pt>
                <c:pt idx="96">
                  <c:v>91000</c:v>
                </c:pt>
                <c:pt idx="97">
                  <c:v>92000</c:v>
                </c:pt>
                <c:pt idx="98">
                  <c:v>93000</c:v>
                </c:pt>
                <c:pt idx="99">
                  <c:v>94000</c:v>
                </c:pt>
                <c:pt idx="100">
                  <c:v>95000</c:v>
                </c:pt>
                <c:pt idx="101">
                  <c:v>96000</c:v>
                </c:pt>
                <c:pt idx="102">
                  <c:v>97000</c:v>
                </c:pt>
                <c:pt idx="103">
                  <c:v>98000</c:v>
                </c:pt>
                <c:pt idx="104">
                  <c:v>99000</c:v>
                </c:pt>
                <c:pt idx="105">
                  <c:v>100000</c:v>
                </c:pt>
                <c:pt idx="106">
                  <c:v>101000</c:v>
                </c:pt>
                <c:pt idx="107">
                  <c:v>102000</c:v>
                </c:pt>
                <c:pt idx="108">
                  <c:v>103000</c:v>
                </c:pt>
                <c:pt idx="109">
                  <c:v>104000</c:v>
                </c:pt>
                <c:pt idx="110">
                  <c:v>105000</c:v>
                </c:pt>
                <c:pt idx="111">
                  <c:v>106000</c:v>
                </c:pt>
                <c:pt idx="112">
                  <c:v>107000</c:v>
                </c:pt>
                <c:pt idx="113">
                  <c:v>108000</c:v>
                </c:pt>
                <c:pt idx="114">
                  <c:v>109000</c:v>
                </c:pt>
                <c:pt idx="115">
                  <c:v>110000</c:v>
                </c:pt>
                <c:pt idx="116">
                  <c:v>111000</c:v>
                </c:pt>
                <c:pt idx="117">
                  <c:v>112000</c:v>
                </c:pt>
                <c:pt idx="118">
                  <c:v>113000</c:v>
                </c:pt>
                <c:pt idx="119">
                  <c:v>114000</c:v>
                </c:pt>
                <c:pt idx="120">
                  <c:v>115000</c:v>
                </c:pt>
                <c:pt idx="121">
                  <c:v>116000</c:v>
                </c:pt>
                <c:pt idx="122">
                  <c:v>117000</c:v>
                </c:pt>
                <c:pt idx="123">
                  <c:v>118000</c:v>
                </c:pt>
                <c:pt idx="124">
                  <c:v>119000</c:v>
                </c:pt>
                <c:pt idx="125">
                  <c:v>120000</c:v>
                </c:pt>
                <c:pt idx="126">
                  <c:v>121000</c:v>
                </c:pt>
                <c:pt idx="127">
                  <c:v>122000</c:v>
                </c:pt>
                <c:pt idx="128">
                  <c:v>123000</c:v>
                </c:pt>
                <c:pt idx="129">
                  <c:v>124000</c:v>
                </c:pt>
                <c:pt idx="130">
                  <c:v>125000</c:v>
                </c:pt>
                <c:pt idx="131">
                  <c:v>126000</c:v>
                </c:pt>
              </c:numCache>
            </c:numRef>
          </c:xVal>
          <c:yVal>
            <c:numRef>
              <c:f>'20-10-1989'!$G$36:$G$167</c:f>
              <c:numCache>
                <c:formatCode>#,#00</c:formatCode>
                <c:ptCount val="132"/>
                <c:pt idx="0">
                  <c:v>21.534635712364992</c:v>
                </c:pt>
                <c:pt idx="1">
                  <c:v>20.819224866809634</c:v>
                </c:pt>
                <c:pt idx="2">
                  <c:v>20.107861086532026</c:v>
                </c:pt>
                <c:pt idx="3">
                  <c:v>19.400735057752748</c:v>
                </c:pt>
                <c:pt idx="4">
                  <c:v>18.698045558162271</c:v>
                </c:pt>
                <c:pt idx="5">
                  <c:v>18</c:v>
                </c:pt>
                <c:pt idx="6">
                  <c:v>17.306815027345635</c:v>
                </c:pt>
                <c:pt idx="7">
                  <c:v>16.618717174903527</c:v>
                </c:pt>
                <c:pt idx="8">
                  <c:v>15.935943596799376</c:v>
                </c:pt>
                <c:pt idx="9">
                  <c:v>15.258742875406989</c:v>
                </c:pt>
                <c:pt idx="10">
                  <c:v>14.587375922039547</c:v>
                </c:pt>
                <c:pt idx="11">
                  <c:v>13.92211698356599</c:v>
                </c:pt>
                <c:pt idx="12">
                  <c:v>13.263254771746448</c:v>
                </c:pt>
                <c:pt idx="13">
                  <c:v>12.611093735470838</c:v>
                </c:pt>
                <c:pt idx="14">
                  <c:v>11.965955500314415</c:v>
                </c:pt>
                <c:pt idx="15">
                  <c:v>11.32818050514361</c:v>
                </c:pt>
                <c:pt idx="16">
                  <c:v>10.69812987225604</c:v>
                </c:pt>
                <c:pt idx="17">
                  <c:v>10.07618755617816</c:v>
                </c:pt>
                <c:pt idx="18">
                  <c:v>9.4627628274168174</c:v>
                </c:pt>
                <c:pt idx="19">
                  <c:v>8.8582931620590575</c:v>
                </c:pt>
                <c:pt idx="20">
                  <c:v>8.2632476274144064</c:v>
                </c:pt>
                <c:pt idx="21">
                  <c:v>7.6781308797335965</c:v>
                </c:pt>
                <c:pt idx="22">
                  <c:v>7.1034879251146554</c:v>
                </c:pt>
                <c:pt idx="23">
                  <c:v>6.539909843058294</c:v>
                </c:pt>
                <c:pt idx="24">
                  <c:v>5.9880407399136653</c:v>
                </c:pt>
                <c:pt idx="25">
                  <c:v>5.4485862962696636</c:v>
                </c:pt>
                <c:pt idx="26">
                  <c:v>4.9223244135668027</c:v>
                </c:pt>
                <c:pt idx="27">
                  <c:v>4.4101186761270696</c:v>
                </c:pt>
                <c:pt idx="28">
                  <c:v>3.9129356684073868</c:v>
                </c:pt>
                <c:pt idx="29">
                  <c:v>3.4318676993141417</c:v>
                </c:pt>
                <c:pt idx="30">
                  <c:v>2.968163325033736</c:v>
                </c:pt>
                <c:pt idx="31">
                  <c:v>2.523269497570972</c:v>
                </c:pt>
                <c:pt idx="32">
                  <c:v>2.0988917471283881</c:v>
                </c:pt>
                <c:pt idx="33">
                  <c:v>1.6970837366968738</c:v>
                </c:pt>
                <c:pt idx="34">
                  <c:v>1.3203876854243393</c:v>
                </c:pt>
                <c:pt idx="35">
                  <c:v>0.97207022626314843</c:v>
                </c:pt>
                <c:pt idx="36">
                  <c:v>0.65655798325939296</c:v>
                </c:pt>
                <c:pt idx="37">
                  <c:v>0.38036392896154153</c:v>
                </c:pt>
                <c:pt idx="38">
                  <c:v>0.15459216506601986</c:v>
                </c:pt>
                <c:pt idx="39">
                  <c:v>7.2899206404735944E-3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'20-10-1989'!$H$41:$H$167</c:f>
              <c:numCache>
                <c:formatCode>General</c:formatCode>
                <c:ptCount val="127"/>
                <c:pt idx="0">
                  <c:v>-13500</c:v>
                </c:pt>
                <c:pt idx="1">
                  <c:v>-12500</c:v>
                </c:pt>
                <c:pt idx="2">
                  <c:v>-11500</c:v>
                </c:pt>
                <c:pt idx="3">
                  <c:v>-10500</c:v>
                </c:pt>
                <c:pt idx="4">
                  <c:v>-9500</c:v>
                </c:pt>
                <c:pt idx="5">
                  <c:v>-8500</c:v>
                </c:pt>
                <c:pt idx="6">
                  <c:v>-7500</c:v>
                </c:pt>
                <c:pt idx="7">
                  <c:v>-6500</c:v>
                </c:pt>
                <c:pt idx="8">
                  <c:v>-5500</c:v>
                </c:pt>
                <c:pt idx="9">
                  <c:v>-4500</c:v>
                </c:pt>
                <c:pt idx="10">
                  <c:v>-3500</c:v>
                </c:pt>
                <c:pt idx="11">
                  <c:v>-2500</c:v>
                </c:pt>
                <c:pt idx="12">
                  <c:v>-1500</c:v>
                </c:pt>
                <c:pt idx="13">
                  <c:v>-500</c:v>
                </c:pt>
                <c:pt idx="14">
                  <c:v>500</c:v>
                </c:pt>
                <c:pt idx="15">
                  <c:v>1500</c:v>
                </c:pt>
                <c:pt idx="16">
                  <c:v>2500</c:v>
                </c:pt>
                <c:pt idx="17">
                  <c:v>3500</c:v>
                </c:pt>
                <c:pt idx="18">
                  <c:v>4500</c:v>
                </c:pt>
                <c:pt idx="19">
                  <c:v>5500</c:v>
                </c:pt>
                <c:pt idx="20">
                  <c:v>6500</c:v>
                </c:pt>
                <c:pt idx="21">
                  <c:v>7500</c:v>
                </c:pt>
                <c:pt idx="22">
                  <c:v>8500</c:v>
                </c:pt>
                <c:pt idx="23">
                  <c:v>9500</c:v>
                </c:pt>
                <c:pt idx="24">
                  <c:v>10500</c:v>
                </c:pt>
                <c:pt idx="25">
                  <c:v>11500</c:v>
                </c:pt>
                <c:pt idx="26">
                  <c:v>12500</c:v>
                </c:pt>
                <c:pt idx="27">
                  <c:v>13500</c:v>
                </c:pt>
                <c:pt idx="28">
                  <c:v>14500</c:v>
                </c:pt>
                <c:pt idx="29">
                  <c:v>15500</c:v>
                </c:pt>
                <c:pt idx="30">
                  <c:v>16500</c:v>
                </c:pt>
                <c:pt idx="31">
                  <c:v>17500</c:v>
                </c:pt>
                <c:pt idx="32">
                  <c:v>18500</c:v>
                </c:pt>
                <c:pt idx="33">
                  <c:v>19500</c:v>
                </c:pt>
                <c:pt idx="34">
                  <c:v>20500</c:v>
                </c:pt>
                <c:pt idx="35">
                  <c:v>21500</c:v>
                </c:pt>
                <c:pt idx="36">
                  <c:v>22500</c:v>
                </c:pt>
                <c:pt idx="37">
                  <c:v>23500</c:v>
                </c:pt>
                <c:pt idx="38">
                  <c:v>24500</c:v>
                </c:pt>
                <c:pt idx="39">
                  <c:v>25500</c:v>
                </c:pt>
                <c:pt idx="40">
                  <c:v>26500</c:v>
                </c:pt>
                <c:pt idx="41">
                  <c:v>27500</c:v>
                </c:pt>
                <c:pt idx="42">
                  <c:v>28500</c:v>
                </c:pt>
                <c:pt idx="43">
                  <c:v>29500</c:v>
                </c:pt>
                <c:pt idx="44">
                  <c:v>30500</c:v>
                </c:pt>
                <c:pt idx="45">
                  <c:v>31500</c:v>
                </c:pt>
                <c:pt idx="46">
                  <c:v>32500</c:v>
                </c:pt>
                <c:pt idx="47">
                  <c:v>33500</c:v>
                </c:pt>
                <c:pt idx="48">
                  <c:v>34500</c:v>
                </c:pt>
                <c:pt idx="49">
                  <c:v>35500</c:v>
                </c:pt>
                <c:pt idx="50">
                  <c:v>36500</c:v>
                </c:pt>
                <c:pt idx="51">
                  <c:v>37500</c:v>
                </c:pt>
                <c:pt idx="52">
                  <c:v>38500</c:v>
                </c:pt>
                <c:pt idx="53">
                  <c:v>39500</c:v>
                </c:pt>
                <c:pt idx="54">
                  <c:v>40500</c:v>
                </c:pt>
                <c:pt idx="55">
                  <c:v>41500</c:v>
                </c:pt>
                <c:pt idx="56">
                  <c:v>42500</c:v>
                </c:pt>
                <c:pt idx="57">
                  <c:v>43500</c:v>
                </c:pt>
                <c:pt idx="58">
                  <c:v>44500</c:v>
                </c:pt>
                <c:pt idx="59">
                  <c:v>45500</c:v>
                </c:pt>
                <c:pt idx="60">
                  <c:v>46500</c:v>
                </c:pt>
                <c:pt idx="61">
                  <c:v>47500</c:v>
                </c:pt>
                <c:pt idx="62">
                  <c:v>48500</c:v>
                </c:pt>
                <c:pt idx="63">
                  <c:v>49500</c:v>
                </c:pt>
                <c:pt idx="64">
                  <c:v>50500</c:v>
                </c:pt>
                <c:pt idx="65">
                  <c:v>51500</c:v>
                </c:pt>
                <c:pt idx="66">
                  <c:v>52500</c:v>
                </c:pt>
                <c:pt idx="67">
                  <c:v>53500</c:v>
                </c:pt>
                <c:pt idx="68">
                  <c:v>54500</c:v>
                </c:pt>
                <c:pt idx="69">
                  <c:v>55500</c:v>
                </c:pt>
                <c:pt idx="70">
                  <c:v>56500</c:v>
                </c:pt>
                <c:pt idx="71">
                  <c:v>57500</c:v>
                </c:pt>
                <c:pt idx="72">
                  <c:v>58500</c:v>
                </c:pt>
                <c:pt idx="73">
                  <c:v>59500</c:v>
                </c:pt>
                <c:pt idx="74">
                  <c:v>60500</c:v>
                </c:pt>
                <c:pt idx="75">
                  <c:v>61500</c:v>
                </c:pt>
                <c:pt idx="76">
                  <c:v>62500</c:v>
                </c:pt>
                <c:pt idx="77">
                  <c:v>63500</c:v>
                </c:pt>
                <c:pt idx="78">
                  <c:v>64500</c:v>
                </c:pt>
                <c:pt idx="79">
                  <c:v>65500</c:v>
                </c:pt>
                <c:pt idx="80">
                  <c:v>66500</c:v>
                </c:pt>
                <c:pt idx="81">
                  <c:v>67500</c:v>
                </c:pt>
                <c:pt idx="82">
                  <c:v>68500</c:v>
                </c:pt>
                <c:pt idx="83">
                  <c:v>69500</c:v>
                </c:pt>
                <c:pt idx="84">
                  <c:v>70500</c:v>
                </c:pt>
                <c:pt idx="85">
                  <c:v>71500</c:v>
                </c:pt>
                <c:pt idx="86">
                  <c:v>72500</c:v>
                </c:pt>
                <c:pt idx="87">
                  <c:v>73500</c:v>
                </c:pt>
                <c:pt idx="88">
                  <c:v>74500</c:v>
                </c:pt>
                <c:pt idx="89">
                  <c:v>75500</c:v>
                </c:pt>
                <c:pt idx="90">
                  <c:v>76500</c:v>
                </c:pt>
                <c:pt idx="91">
                  <c:v>77500</c:v>
                </c:pt>
                <c:pt idx="92">
                  <c:v>78500</c:v>
                </c:pt>
                <c:pt idx="93">
                  <c:v>79500</c:v>
                </c:pt>
                <c:pt idx="94">
                  <c:v>80500</c:v>
                </c:pt>
                <c:pt idx="95">
                  <c:v>81500</c:v>
                </c:pt>
                <c:pt idx="96">
                  <c:v>82500</c:v>
                </c:pt>
                <c:pt idx="97">
                  <c:v>83500</c:v>
                </c:pt>
                <c:pt idx="98">
                  <c:v>84500</c:v>
                </c:pt>
                <c:pt idx="99">
                  <c:v>85500</c:v>
                </c:pt>
                <c:pt idx="100">
                  <c:v>86500</c:v>
                </c:pt>
                <c:pt idx="101">
                  <c:v>87500</c:v>
                </c:pt>
                <c:pt idx="102">
                  <c:v>88500</c:v>
                </c:pt>
                <c:pt idx="103">
                  <c:v>89500</c:v>
                </c:pt>
                <c:pt idx="104">
                  <c:v>90500</c:v>
                </c:pt>
                <c:pt idx="105">
                  <c:v>91500</c:v>
                </c:pt>
                <c:pt idx="106">
                  <c:v>92500</c:v>
                </c:pt>
                <c:pt idx="107">
                  <c:v>93500</c:v>
                </c:pt>
                <c:pt idx="108">
                  <c:v>94500</c:v>
                </c:pt>
                <c:pt idx="109">
                  <c:v>95500</c:v>
                </c:pt>
                <c:pt idx="110">
                  <c:v>96500</c:v>
                </c:pt>
                <c:pt idx="111">
                  <c:v>97500</c:v>
                </c:pt>
                <c:pt idx="112">
                  <c:v>98500</c:v>
                </c:pt>
                <c:pt idx="113">
                  <c:v>99500</c:v>
                </c:pt>
                <c:pt idx="114">
                  <c:v>100500</c:v>
                </c:pt>
                <c:pt idx="115">
                  <c:v>101500</c:v>
                </c:pt>
                <c:pt idx="116">
                  <c:v>102500</c:v>
                </c:pt>
                <c:pt idx="117">
                  <c:v>103500</c:v>
                </c:pt>
                <c:pt idx="118">
                  <c:v>104500</c:v>
                </c:pt>
                <c:pt idx="119">
                  <c:v>105500</c:v>
                </c:pt>
                <c:pt idx="120">
                  <c:v>106500</c:v>
                </c:pt>
                <c:pt idx="121">
                  <c:v>107500</c:v>
                </c:pt>
                <c:pt idx="122">
                  <c:v>108500</c:v>
                </c:pt>
                <c:pt idx="123">
                  <c:v>109500</c:v>
                </c:pt>
                <c:pt idx="124">
                  <c:v>110500</c:v>
                </c:pt>
                <c:pt idx="125">
                  <c:v>111500</c:v>
                </c:pt>
                <c:pt idx="126">
                  <c:v>112500</c:v>
                </c:pt>
              </c:numCache>
            </c:numRef>
          </c:xVal>
          <c:yVal>
            <c:numRef>
              <c:f>'20-10-1989'!$G$41:$G$167</c:f>
              <c:numCache>
                <c:formatCode>#,#00</c:formatCode>
                <c:ptCount val="127"/>
                <c:pt idx="0">
                  <c:v>18</c:v>
                </c:pt>
                <c:pt idx="1">
                  <c:v>17.306815027345635</c:v>
                </c:pt>
                <c:pt idx="2">
                  <c:v>16.618717174903527</c:v>
                </c:pt>
                <c:pt idx="3">
                  <c:v>15.935943596799376</c:v>
                </c:pt>
                <c:pt idx="4">
                  <c:v>15.258742875406989</c:v>
                </c:pt>
                <c:pt idx="5">
                  <c:v>14.587375922039547</c:v>
                </c:pt>
                <c:pt idx="6">
                  <c:v>13.92211698356599</c:v>
                </c:pt>
                <c:pt idx="7">
                  <c:v>13.263254771746448</c:v>
                </c:pt>
                <c:pt idx="8">
                  <c:v>12.611093735470838</c:v>
                </c:pt>
                <c:pt idx="9">
                  <c:v>11.965955500314415</c:v>
                </c:pt>
                <c:pt idx="10">
                  <c:v>11.32818050514361</c:v>
                </c:pt>
                <c:pt idx="11">
                  <c:v>10.69812987225604</c:v>
                </c:pt>
                <c:pt idx="12">
                  <c:v>10.07618755617816</c:v>
                </c:pt>
                <c:pt idx="13">
                  <c:v>9.4627628274168174</c:v>
                </c:pt>
                <c:pt idx="14">
                  <c:v>8.8582931620590575</c:v>
                </c:pt>
                <c:pt idx="15">
                  <c:v>8.2632476274144064</c:v>
                </c:pt>
                <c:pt idx="16">
                  <c:v>7.6781308797335965</c:v>
                </c:pt>
                <c:pt idx="17">
                  <c:v>7.1034879251146554</c:v>
                </c:pt>
                <c:pt idx="18">
                  <c:v>6.539909843058294</c:v>
                </c:pt>
                <c:pt idx="19">
                  <c:v>5.9880407399136653</c:v>
                </c:pt>
                <c:pt idx="20">
                  <c:v>5.4485862962696636</c:v>
                </c:pt>
                <c:pt idx="21">
                  <c:v>4.9223244135668027</c:v>
                </c:pt>
                <c:pt idx="22">
                  <c:v>4.4101186761270696</c:v>
                </c:pt>
                <c:pt idx="23">
                  <c:v>3.9129356684073868</c:v>
                </c:pt>
                <c:pt idx="24">
                  <c:v>3.4318676993141417</c:v>
                </c:pt>
                <c:pt idx="25">
                  <c:v>2.968163325033736</c:v>
                </c:pt>
                <c:pt idx="26">
                  <c:v>2.523269497570972</c:v>
                </c:pt>
                <c:pt idx="27">
                  <c:v>2.0988917471283881</c:v>
                </c:pt>
                <c:pt idx="28">
                  <c:v>1.6970837366968738</c:v>
                </c:pt>
                <c:pt idx="29">
                  <c:v>1.3203876854243393</c:v>
                </c:pt>
                <c:pt idx="30">
                  <c:v>0.97207022626314843</c:v>
                </c:pt>
                <c:pt idx="31">
                  <c:v>0.65655798325939296</c:v>
                </c:pt>
                <c:pt idx="32">
                  <c:v>0.38036392896154153</c:v>
                </c:pt>
                <c:pt idx="33">
                  <c:v>0.15459216506601986</c:v>
                </c:pt>
                <c:pt idx="34">
                  <c:v>7.2899206404735944E-3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9686656"/>
        <c:axId val="80479744"/>
      </c:scatterChart>
      <c:valAx>
        <c:axId val="79686656"/>
        <c:scaling>
          <c:orientation val="minMax"/>
          <c:max val="6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0479744"/>
        <c:crosses val="autoZero"/>
        <c:crossBetween val="midCat"/>
      </c:valAx>
      <c:valAx>
        <c:axId val="80479744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79686656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23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zoomScaleNormal="100" workbookViewId="0">
      <selection activeCell="I24" sqref="I24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16" t="s">
        <v>62</v>
      </c>
      <c r="C2" s="117"/>
      <c r="D2" s="117"/>
      <c r="E2" s="118"/>
    </row>
    <row r="3" spans="2:5" x14ac:dyDescent="0.25">
      <c r="B3" s="119"/>
      <c r="C3" s="120"/>
      <c r="D3" s="120"/>
      <c r="E3" s="121"/>
    </row>
    <row r="4" spans="2:5" x14ac:dyDescent="0.25">
      <c r="B4" s="119"/>
      <c r="C4" s="120"/>
      <c r="D4" s="120"/>
      <c r="E4" s="121"/>
    </row>
    <row r="5" spans="2:5" x14ac:dyDescent="0.25">
      <c r="B5" s="119"/>
      <c r="C5" s="120"/>
      <c r="D5" s="120"/>
      <c r="E5" s="121"/>
    </row>
    <row r="6" spans="2:5" x14ac:dyDescent="0.25">
      <c r="B6" s="119"/>
      <c r="C6" s="120"/>
      <c r="D6" s="120"/>
      <c r="E6" s="121"/>
    </row>
    <row r="7" spans="2:5" x14ac:dyDescent="0.25">
      <c r="B7" s="119"/>
      <c r="C7" s="120"/>
      <c r="D7" s="120"/>
      <c r="E7" s="121"/>
    </row>
    <row r="8" spans="2:5" x14ac:dyDescent="0.25">
      <c r="B8" s="119"/>
      <c r="C8" s="120"/>
      <c r="D8" s="120"/>
      <c r="E8" s="121"/>
    </row>
    <row r="9" spans="2:5" x14ac:dyDescent="0.25">
      <c r="B9" s="119"/>
      <c r="C9" s="120"/>
      <c r="D9" s="120"/>
      <c r="E9" s="121"/>
    </row>
    <row r="10" spans="2:5" x14ac:dyDescent="0.25">
      <c r="B10" s="119"/>
      <c r="C10" s="120"/>
      <c r="D10" s="120"/>
      <c r="E10" s="121"/>
    </row>
    <row r="11" spans="2:5" x14ac:dyDescent="0.25">
      <c r="B11" s="119"/>
      <c r="C11" s="120"/>
      <c r="D11" s="120"/>
      <c r="E11" s="121"/>
    </row>
    <row r="12" spans="2:5" ht="15.75" thickBot="1" x14ac:dyDescent="0.3">
      <c r="B12" s="122"/>
      <c r="C12" s="123"/>
      <c r="D12" s="123"/>
      <c r="E12" s="124"/>
    </row>
    <row r="13" spans="2:5" ht="15.75" thickBot="1" x14ac:dyDescent="0.3"/>
    <row r="14" spans="2:5" ht="15.75" thickBot="1" x14ac:dyDescent="0.3">
      <c r="B14" s="125" t="s">
        <v>61</v>
      </c>
      <c r="C14" s="126"/>
      <c r="D14" s="126"/>
      <c r="E14" s="127"/>
    </row>
    <row r="15" spans="2:5" ht="15.75" thickBot="1" x14ac:dyDescent="0.3">
      <c r="B15" s="137" t="s">
        <v>65</v>
      </c>
      <c r="C15" s="138"/>
      <c r="D15" s="138"/>
      <c r="E15" s="139"/>
    </row>
    <row r="16" spans="2:5" ht="15.75" thickBot="1" x14ac:dyDescent="0.3"/>
    <row r="17" spans="2:5" ht="15.75" thickBot="1" x14ac:dyDescent="0.3">
      <c r="B17" s="125" t="s">
        <v>3</v>
      </c>
      <c r="C17" s="126"/>
      <c r="D17" s="126"/>
      <c r="E17" s="127"/>
    </row>
    <row r="18" spans="2:5" x14ac:dyDescent="0.25">
      <c r="B18" s="28" t="s">
        <v>8</v>
      </c>
      <c r="C18" s="8" t="s">
        <v>9</v>
      </c>
      <c r="D18" s="113">
        <v>2070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5">
        <v>2070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5">
        <v>217000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5">
        <v>217000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0</v>
      </c>
      <c r="E22" s="17" t="s">
        <v>7</v>
      </c>
    </row>
    <row r="23" spans="2:5" ht="15.75" thickBot="1" x14ac:dyDescent="0.3">
      <c r="B23" s="90" t="s">
        <v>28</v>
      </c>
      <c r="C23" s="38" t="s">
        <v>29</v>
      </c>
      <c r="D23" s="106">
        <v>10.6</v>
      </c>
      <c r="E23" s="92" t="s">
        <v>7</v>
      </c>
    </row>
    <row r="24" spans="2:5" ht="15.75" thickBot="1" x14ac:dyDescent="0.3"/>
    <row r="25" spans="2:5" ht="15.75" thickBot="1" x14ac:dyDescent="0.3">
      <c r="B25" s="125" t="s">
        <v>11</v>
      </c>
      <c r="C25" s="126"/>
      <c r="D25" s="126"/>
      <c r="E25" s="127"/>
    </row>
    <row r="26" spans="2:5" x14ac:dyDescent="0.25">
      <c r="B26" s="128">
        <v>32801</v>
      </c>
      <c r="C26" s="129"/>
      <c r="D26" s="129"/>
      <c r="E26" s="130"/>
    </row>
    <row r="27" spans="2:5" x14ac:dyDescent="0.25">
      <c r="B27" s="131"/>
      <c r="C27" s="132"/>
      <c r="D27" s="132"/>
      <c r="E27" s="133"/>
    </row>
    <row r="28" spans="2:5" x14ac:dyDescent="0.25">
      <c r="B28" s="131"/>
      <c r="C28" s="132"/>
      <c r="D28" s="132"/>
      <c r="E28" s="133"/>
    </row>
    <row r="29" spans="2:5" x14ac:dyDescent="0.25">
      <c r="B29" s="131"/>
      <c r="C29" s="132"/>
      <c r="D29" s="132"/>
      <c r="E29" s="133"/>
    </row>
    <row r="30" spans="2:5" x14ac:dyDescent="0.25">
      <c r="B30" s="131"/>
      <c r="C30" s="132"/>
      <c r="D30" s="132"/>
      <c r="E30" s="133"/>
    </row>
    <row r="31" spans="2:5" x14ac:dyDescent="0.25">
      <c r="B31" s="131"/>
      <c r="C31" s="132"/>
      <c r="D31" s="132"/>
      <c r="E31" s="133"/>
    </row>
    <row r="32" spans="2:5" x14ac:dyDescent="0.25">
      <c r="B32" s="131"/>
      <c r="C32" s="132"/>
      <c r="D32" s="132"/>
      <c r="E32" s="133"/>
    </row>
    <row r="33" spans="2:5" x14ac:dyDescent="0.25">
      <c r="B33" s="131"/>
      <c r="C33" s="132"/>
      <c r="D33" s="132"/>
      <c r="E33" s="133"/>
    </row>
    <row r="34" spans="2:5" x14ac:dyDescent="0.25">
      <c r="B34" s="131"/>
      <c r="C34" s="132"/>
      <c r="D34" s="132"/>
      <c r="E34" s="133"/>
    </row>
    <row r="35" spans="2:5" x14ac:dyDescent="0.25">
      <c r="B35" s="131"/>
      <c r="C35" s="132"/>
      <c r="D35" s="132"/>
      <c r="E35" s="133"/>
    </row>
    <row r="36" spans="2:5" x14ac:dyDescent="0.25">
      <c r="B36" s="131"/>
      <c r="C36" s="132"/>
      <c r="D36" s="132"/>
      <c r="E36" s="133"/>
    </row>
    <row r="37" spans="2:5" x14ac:dyDescent="0.25">
      <c r="B37" s="131"/>
      <c r="C37" s="132"/>
      <c r="D37" s="132"/>
      <c r="E37" s="133"/>
    </row>
    <row r="38" spans="2:5" x14ac:dyDescent="0.25">
      <c r="B38" s="131"/>
      <c r="C38" s="132"/>
      <c r="D38" s="132"/>
      <c r="E38" s="133"/>
    </row>
    <row r="39" spans="2:5" x14ac:dyDescent="0.25">
      <c r="B39" s="131"/>
      <c r="C39" s="132"/>
      <c r="D39" s="132"/>
      <c r="E39" s="133"/>
    </row>
    <row r="40" spans="2:5" ht="15.75" thickBot="1" x14ac:dyDescent="0.3">
      <c r="B40" s="134"/>
      <c r="C40" s="135"/>
      <c r="D40" s="135"/>
      <c r="E40" s="136"/>
    </row>
  </sheetData>
  <mergeCells count="20"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  <mergeCell ref="B2:E12"/>
    <mergeCell ref="B14:E14"/>
    <mergeCell ref="B25:E25"/>
    <mergeCell ref="B26:E26"/>
    <mergeCell ref="B27:E2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8"/>
  <sheetViews>
    <sheetView tabSelected="1" workbookViewId="0">
      <selection activeCell="Q32" sqref="Q32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49" t="s">
        <v>55</v>
      </c>
      <c r="B3" s="150"/>
      <c r="C3" s="150"/>
      <c r="D3" s="151"/>
      <c r="F3" s="155" t="s">
        <v>11</v>
      </c>
      <c r="G3" s="156"/>
      <c r="H3" s="156"/>
      <c r="I3" s="157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18</v>
      </c>
      <c r="D5" s="17" t="s">
        <v>13</v>
      </c>
      <c r="F5" s="114">
        <v>0</v>
      </c>
      <c r="G5" s="115">
        <v>26</v>
      </c>
      <c r="H5" s="109">
        <v>0</v>
      </c>
      <c r="I5" s="107">
        <v>10</v>
      </c>
      <c r="Q5" s="13"/>
    </row>
    <row r="6" spans="1:17" x14ac:dyDescent="0.25">
      <c r="A6" s="20" t="s">
        <v>21</v>
      </c>
      <c r="B6" s="15" t="s">
        <v>22</v>
      </c>
      <c r="C6" s="16">
        <v>27000</v>
      </c>
      <c r="D6" s="17" t="s">
        <v>7</v>
      </c>
      <c r="F6" s="44">
        <v>5000</v>
      </c>
      <c r="G6" s="19">
        <v>19</v>
      </c>
      <c r="H6" s="18">
        <v>5000</v>
      </c>
      <c r="I6" s="108">
        <v>6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2.6</v>
      </c>
      <c r="D7" s="17" t="s">
        <v>7</v>
      </c>
      <c r="F7" s="44">
        <v>10000</v>
      </c>
      <c r="G7" s="19">
        <v>22.5</v>
      </c>
      <c r="H7" s="18">
        <v>10000</v>
      </c>
      <c r="I7" s="108">
        <v>4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7">
        <v>0</v>
      </c>
      <c r="D8" s="98" t="s">
        <v>13</v>
      </c>
      <c r="F8" s="44">
        <v>12900</v>
      </c>
      <c r="G8" s="19">
        <v>22.5</v>
      </c>
      <c r="H8" s="18">
        <v>13000</v>
      </c>
      <c r="I8" s="108">
        <v>2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15000</v>
      </c>
      <c r="G9" s="19">
        <f>20+3/10*5</f>
        <v>21.5</v>
      </c>
      <c r="H9" s="18">
        <v>15000</v>
      </c>
      <c r="I9" s="108">
        <v>0.5</v>
      </c>
      <c r="K9" s="21"/>
      <c r="L9" s="21"/>
      <c r="M9" s="21"/>
      <c r="Q9" s="13"/>
    </row>
    <row r="10" spans="1:17" ht="15.75" thickBot="1" x14ac:dyDescent="0.3">
      <c r="A10" s="152" t="s">
        <v>53</v>
      </c>
      <c r="B10" s="153"/>
      <c r="C10" s="153"/>
      <c r="D10" s="154"/>
      <c r="E10" s="21"/>
      <c r="F10" s="44">
        <v>20000</v>
      </c>
      <c r="G10" s="19">
        <v>20</v>
      </c>
      <c r="H10" s="18"/>
      <c r="I10" s="108"/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0.7</v>
      </c>
      <c r="D11" s="30"/>
      <c r="F11" s="44">
        <v>25000</v>
      </c>
      <c r="G11" s="19">
        <v>16.5</v>
      </c>
      <c r="H11" s="18"/>
      <c r="I11" s="108"/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1500</v>
      </c>
      <c r="D12" s="34" t="s">
        <v>37</v>
      </c>
      <c r="F12" s="18">
        <v>30000</v>
      </c>
      <c r="G12" s="19">
        <v>12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120</v>
      </c>
      <c r="D13" s="17" t="s">
        <v>31</v>
      </c>
      <c r="F13" s="18">
        <v>35000</v>
      </c>
      <c r="G13" s="19">
        <v>7</v>
      </c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12.5</v>
      </c>
      <c r="D14" s="40" t="s">
        <v>34</v>
      </c>
      <c r="F14" s="18">
        <v>40000</v>
      </c>
      <c r="G14" s="19">
        <v>3</v>
      </c>
      <c r="H14" s="18"/>
      <c r="I14" s="35"/>
      <c r="K14" s="21"/>
      <c r="L14" s="21"/>
      <c r="M14" s="21"/>
    </row>
    <row r="15" spans="1:17" ht="15.75" thickBot="1" x14ac:dyDescent="0.3">
      <c r="A15" s="21"/>
      <c r="F15" s="18">
        <v>42000</v>
      </c>
      <c r="G15" s="19">
        <v>1</v>
      </c>
      <c r="H15" s="18"/>
      <c r="I15" s="35"/>
      <c r="K15" s="21"/>
      <c r="L15" s="21"/>
      <c r="M15" s="21"/>
    </row>
    <row r="16" spans="1:17" ht="15.75" thickBot="1" x14ac:dyDescent="0.3">
      <c r="A16" s="152" t="s">
        <v>3</v>
      </c>
      <c r="B16" s="153"/>
      <c r="C16" s="153"/>
      <c r="D16" s="154"/>
      <c r="F16" s="18">
        <v>45000</v>
      </c>
      <c r="G16" s="19">
        <v>0.5</v>
      </c>
      <c r="H16" s="18"/>
      <c r="I16" s="35"/>
      <c r="K16" s="21"/>
      <c r="L16" s="21"/>
      <c r="M16" s="21"/>
    </row>
    <row r="17" spans="1:24" x14ac:dyDescent="0.25">
      <c r="A17" s="28" t="s">
        <v>8</v>
      </c>
      <c r="B17" s="8" t="s">
        <v>9</v>
      </c>
      <c r="C17" s="9">
        <f>Overview!D18</f>
        <v>2070</v>
      </c>
      <c r="D17" s="10" t="s">
        <v>10</v>
      </c>
      <c r="F17" s="18"/>
      <c r="G17" s="19"/>
      <c r="H17" s="18"/>
      <c r="I17" s="35"/>
      <c r="K17" s="21"/>
      <c r="L17" s="21"/>
      <c r="M17" s="21"/>
    </row>
    <row r="18" spans="1:24" x14ac:dyDescent="0.25">
      <c r="A18" s="20" t="s">
        <v>14</v>
      </c>
      <c r="B18" s="15" t="s">
        <v>15</v>
      </c>
      <c r="C18" s="93">
        <f>Overview!D19</f>
        <v>2070</v>
      </c>
      <c r="D18" s="17" t="s">
        <v>10</v>
      </c>
      <c r="E18" s="41"/>
      <c r="F18" s="18"/>
      <c r="G18" s="19"/>
      <c r="H18" s="18"/>
      <c r="I18" s="35"/>
      <c r="K18" s="21"/>
      <c r="L18" s="21"/>
      <c r="M18" s="21"/>
    </row>
    <row r="19" spans="1:24" x14ac:dyDescent="0.25">
      <c r="A19" s="24" t="s">
        <v>52</v>
      </c>
      <c r="B19" s="15" t="s">
        <v>20</v>
      </c>
      <c r="C19" s="93">
        <f>Overview!D20</f>
        <v>217000</v>
      </c>
      <c r="D19" s="23" t="s">
        <v>7</v>
      </c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58</v>
      </c>
      <c r="B20" s="15" t="s">
        <v>23</v>
      </c>
      <c r="C20" s="93">
        <f>Overview!D21</f>
        <v>217000</v>
      </c>
      <c r="D20" s="23" t="s">
        <v>7</v>
      </c>
      <c r="F20" s="18"/>
      <c r="G20" s="19"/>
      <c r="H20" s="18"/>
      <c r="I20" s="35"/>
    </row>
    <row r="21" spans="1:24" x14ac:dyDescent="0.25">
      <c r="A21" s="55" t="s">
        <v>57</v>
      </c>
      <c r="B21" s="15" t="s">
        <v>25</v>
      </c>
      <c r="C21" s="25">
        <f>Overview!D22</f>
        <v>0</v>
      </c>
      <c r="D21" s="17" t="s">
        <v>7</v>
      </c>
      <c r="F21" s="18"/>
      <c r="G21" s="19"/>
      <c r="H21" s="18"/>
      <c r="I21" s="35"/>
      <c r="J21" s="21"/>
      <c r="K21" s="42"/>
      <c r="L21" s="42"/>
      <c r="M21" s="42"/>
      <c r="T21" s="43"/>
      <c r="W21" s="43"/>
    </row>
    <row r="22" spans="1:24" ht="15.75" thickBot="1" x14ac:dyDescent="0.3">
      <c r="A22" s="90" t="s">
        <v>28</v>
      </c>
      <c r="B22" s="38" t="s">
        <v>29</v>
      </c>
      <c r="C22" s="91">
        <f>Overview!D23</f>
        <v>10.6</v>
      </c>
      <c r="D22" s="92" t="s">
        <v>7</v>
      </c>
      <c r="F22" s="45"/>
      <c r="G22" s="46"/>
      <c r="H22" s="45"/>
      <c r="I22" s="47"/>
      <c r="J22" s="21"/>
    </row>
    <row r="23" spans="1:24" ht="15.75" thickBot="1" x14ac:dyDescent="0.3">
      <c r="A23" s="88"/>
      <c r="B23" s="61"/>
      <c r="C23" s="89"/>
      <c r="D23" s="104"/>
      <c r="F23" s="48"/>
      <c r="G23" s="48"/>
      <c r="H23" s="48"/>
      <c r="I23" s="48"/>
      <c r="J23" s="48"/>
      <c r="S23" s="49"/>
      <c r="T23" s="43"/>
      <c r="W23" s="43"/>
    </row>
    <row r="24" spans="1:24" ht="15.75" thickBot="1" x14ac:dyDescent="0.3">
      <c r="A24" s="153" t="s">
        <v>56</v>
      </c>
      <c r="B24" s="153"/>
      <c r="C24" s="153"/>
      <c r="D24" s="154"/>
      <c r="F24" s="158" t="s">
        <v>43</v>
      </c>
      <c r="G24" s="159"/>
      <c r="H24" s="159"/>
      <c r="I24" s="160"/>
      <c r="J24" s="48"/>
      <c r="V24" s="43"/>
      <c r="W24" s="43"/>
      <c r="X24" s="43"/>
    </row>
    <row r="25" spans="1:24" x14ac:dyDescent="0.25">
      <c r="A25" s="94" t="s">
        <v>64</v>
      </c>
      <c r="B25" s="95" t="s">
        <v>54</v>
      </c>
      <c r="C25" s="51">
        <f>$C$11*$C$19/C$14/$C$17</f>
        <v>5.8705314009661835</v>
      </c>
      <c r="D25" s="30"/>
      <c r="F25" s="140"/>
      <c r="G25" s="141"/>
      <c r="H25" s="141"/>
      <c r="I25" s="142"/>
      <c r="J25" s="48"/>
      <c r="V25" s="43"/>
      <c r="W25" s="43"/>
      <c r="X25" s="43"/>
    </row>
    <row r="26" spans="1:24" x14ac:dyDescent="0.25">
      <c r="A26" s="14" t="s">
        <v>48</v>
      </c>
      <c r="B26" s="15" t="s">
        <v>47</v>
      </c>
      <c r="C26" s="53">
        <f>C29/C13</f>
        <v>12.5</v>
      </c>
      <c r="D26" s="54" t="s">
        <v>34</v>
      </c>
      <c r="F26" s="143"/>
      <c r="G26" s="144"/>
      <c r="H26" s="144"/>
      <c r="I26" s="145"/>
      <c r="J26" s="48"/>
      <c r="V26" s="43"/>
      <c r="W26" s="43"/>
      <c r="X26" s="43"/>
    </row>
    <row r="27" spans="1:24" x14ac:dyDescent="0.25">
      <c r="A27" s="96" t="s">
        <v>63</v>
      </c>
      <c r="B27" s="87" t="s">
        <v>59</v>
      </c>
      <c r="C27" s="53">
        <f>C11*C20/C26/C18</f>
        <v>5.8705314009661835</v>
      </c>
      <c r="D27" s="54"/>
      <c r="F27" s="143"/>
      <c r="G27" s="144"/>
      <c r="H27" s="144"/>
      <c r="I27" s="145"/>
      <c r="J27" s="50"/>
      <c r="V27" s="43"/>
      <c r="W27" s="43"/>
      <c r="X27" s="43"/>
    </row>
    <row r="28" spans="1:24" x14ac:dyDescent="0.25">
      <c r="A28" s="55" t="s">
        <v>49</v>
      </c>
      <c r="B28" s="15" t="s">
        <v>60</v>
      </c>
      <c r="C28" s="56">
        <f>($C$5-$C$8)*(C29/C12)^(1/$C$11)+$C$8</f>
        <v>18</v>
      </c>
      <c r="D28" s="17" t="s">
        <v>13</v>
      </c>
      <c r="E28" s="21"/>
      <c r="F28" s="143"/>
      <c r="G28" s="144"/>
      <c r="H28" s="144"/>
      <c r="I28" s="145"/>
      <c r="J28" s="52"/>
      <c r="P28" s="21"/>
      <c r="Q28" s="21"/>
      <c r="V28" s="43"/>
      <c r="W28" s="43"/>
      <c r="X28" s="43"/>
    </row>
    <row r="29" spans="1:24" ht="15.75" thickBot="1" x14ac:dyDescent="0.3">
      <c r="A29" s="57" t="s">
        <v>50</v>
      </c>
      <c r="B29" s="58" t="s">
        <v>44</v>
      </c>
      <c r="C29" s="59">
        <f>C12*(1-C25*(EXP(C21/C19)-1))</f>
        <v>1500</v>
      </c>
      <c r="D29" s="26"/>
      <c r="E29" s="21"/>
      <c r="F29" s="146"/>
      <c r="G29" s="147"/>
      <c r="H29" s="147"/>
      <c r="I29" s="148"/>
      <c r="J29" s="52"/>
      <c r="P29" s="21"/>
      <c r="Q29" s="21"/>
      <c r="V29" s="43"/>
      <c r="W29" s="43"/>
      <c r="X29" s="43"/>
    </row>
    <row r="30" spans="1:24" ht="15.75" thickBot="1" x14ac:dyDescent="0.3">
      <c r="A30" s="60"/>
      <c r="B30" s="61"/>
      <c r="C30" s="62"/>
      <c r="D30" s="63"/>
      <c r="E30" s="21"/>
      <c r="F30" s="21"/>
      <c r="H30" s="21"/>
      <c r="I30" s="21"/>
    </row>
    <row r="31" spans="1:24" ht="15.75" thickBot="1" x14ac:dyDescent="0.3">
      <c r="A31" s="99" t="s">
        <v>38</v>
      </c>
      <c r="B31" s="100" t="s">
        <v>46</v>
      </c>
      <c r="C31" s="101"/>
      <c r="D31" s="102"/>
      <c r="E31" s="103" t="s">
        <v>39</v>
      </c>
      <c r="F31" s="103" t="s">
        <v>45</v>
      </c>
      <c r="G31" s="103" t="s">
        <v>40</v>
      </c>
      <c r="H31" s="103" t="s">
        <v>41</v>
      </c>
      <c r="I31" s="103" t="s">
        <v>42</v>
      </c>
      <c r="R31" s="43"/>
      <c r="S31" s="64"/>
      <c r="T31" s="64"/>
      <c r="U31" s="64"/>
      <c r="V31" s="64"/>
      <c r="W31" s="64"/>
      <c r="X31" s="64"/>
    </row>
    <row r="32" spans="1:24" x14ac:dyDescent="0.25">
      <c r="A32" s="110">
        <f>A33-$C$4-9000</f>
        <v>-18000</v>
      </c>
      <c r="B32" s="66"/>
      <c r="C32" s="67"/>
      <c r="D32" s="68"/>
      <c r="E32" s="69">
        <f t="shared" ref="E32:E63" si="0">IF(A32&lt;=$C$21,$C$17*EXP(-A32/$C$19),$C$18*EXP(-(A32-$C$21)/$C$20))</f>
        <v>2249.0275348011828</v>
      </c>
      <c r="F32" s="70">
        <f>IF(A32&lt;=$C$21,IF($C$12*(1-$C$25*(EXP(A32/$C$19)-1))&gt;0,$C$12*(1-$C$25*(EXP(A32/$C$19)-1)),0),IF($C$29*(1-$C$27*(EXP((A32-$C$21)/$C$20)-1))&gt;0,$C$29*(1-$C$27*(EXP((A32-$C$21)/$C$20)-1)),0))</f>
        <v>2200.9608031193916</v>
      </c>
      <c r="G32" s="71">
        <f t="shared" ref="G32:G63" si="1">IF(A32&lt;=$C$21,($C$5-$C$8)*(F32/$C$12)^(1/$C$11)+$C$8, ($C$28-$C$8)*(F32/$C$29)^(1/$C$11)+$C$8)</f>
        <v>31.128609276897397</v>
      </c>
      <c r="H32" s="72">
        <f t="shared" ref="H32:H63" si="2">A32-$C$6/2</f>
        <v>-31500</v>
      </c>
      <c r="I32" s="72">
        <f t="shared" ref="I32:I63" si="3">A32+$C$6/2</f>
        <v>-4500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11">
        <f t="shared" ref="A33:A40" si="4">A34-$C$4</f>
        <v>-8000</v>
      </c>
      <c r="B33" s="65"/>
      <c r="D33" s="73"/>
      <c r="E33" s="74">
        <f t="shared" si="0"/>
        <v>2147.737509126644</v>
      </c>
      <c r="F33" s="75">
        <f t="shared" ref="F33:F96" si="5">IF(A33&lt;=$C$21,IF($C$12*(1-$C$25*(EXP(A33/$C$19)-1))&gt;0,$C$12*(1-$C$25*(EXP(A33/$C$19)-1)),0),IF($C$29*(1-$C$27*(EXP((A33-$C$21)/$C$20)-1))&gt;0,$C$29*(1-$C$27*(EXP((A33-$C$21)/$C$20)-1)),0))</f>
        <v>1818.7264410256757</v>
      </c>
      <c r="G33" s="76">
        <f t="shared" si="1"/>
        <v>23.703355046472087</v>
      </c>
      <c r="H33" s="77">
        <f t="shared" si="2"/>
        <v>-21500</v>
      </c>
      <c r="I33" s="77">
        <f t="shared" si="3"/>
        <v>5500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11">
        <f t="shared" si="4"/>
        <v>-7000</v>
      </c>
      <c r="B34" s="65"/>
      <c r="D34" s="73"/>
      <c r="E34" s="74">
        <f t="shared" si="0"/>
        <v>2137.8628713472212</v>
      </c>
      <c r="F34" s="75">
        <f t="shared" si="5"/>
        <v>1779.5252603965214</v>
      </c>
      <c r="G34" s="76">
        <f t="shared" si="1"/>
        <v>22.976873383654922</v>
      </c>
      <c r="H34" s="77">
        <f t="shared" si="2"/>
        <v>-20500</v>
      </c>
      <c r="I34" s="77">
        <f t="shared" si="3"/>
        <v>6500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11">
        <f t="shared" si="4"/>
        <v>-6000</v>
      </c>
      <c r="B35" s="65"/>
      <c r="D35" s="73"/>
      <c r="E35" s="74">
        <f t="shared" si="0"/>
        <v>2128.0336341211068</v>
      </c>
      <c r="F35" s="75">
        <f t="shared" si="5"/>
        <v>1740.1430122796296</v>
      </c>
      <c r="G35" s="76">
        <f t="shared" si="1"/>
        <v>22.253910533331108</v>
      </c>
      <c r="H35" s="77">
        <f t="shared" si="2"/>
        <v>-19500</v>
      </c>
      <c r="I35" s="77">
        <f t="shared" si="3"/>
        <v>7500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11">
        <f t="shared" si="4"/>
        <v>-5000</v>
      </c>
      <c r="B36" s="65"/>
      <c r="D36" s="73"/>
      <c r="E36" s="74">
        <f t="shared" si="0"/>
        <v>2118.2495887104928</v>
      </c>
      <c r="F36" s="75">
        <f t="shared" si="5"/>
        <v>1700.5788603370513</v>
      </c>
      <c r="G36" s="76">
        <f t="shared" si="1"/>
        <v>21.534635712364992</v>
      </c>
      <c r="H36" s="77">
        <f t="shared" si="2"/>
        <v>-18500</v>
      </c>
      <c r="I36" s="77">
        <f t="shared" si="3"/>
        <v>8500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11">
        <f t="shared" si="4"/>
        <v>-4000</v>
      </c>
      <c r="B37" s="65"/>
      <c r="D37" s="73"/>
      <c r="E37" s="74">
        <f t="shared" si="0"/>
        <v>2108.5105273372842</v>
      </c>
      <c r="F37" s="75">
        <f t="shared" si="5"/>
        <v>1660.8319643678469</v>
      </c>
      <c r="G37" s="76">
        <f t="shared" si="1"/>
        <v>20.819224866809634</v>
      </c>
      <c r="H37" s="77">
        <f t="shared" si="2"/>
        <v>-17500</v>
      </c>
      <c r="I37" s="77">
        <f t="shared" si="3"/>
        <v>9500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11">
        <f t="shared" si="4"/>
        <v>-3000</v>
      </c>
      <c r="B38" s="65"/>
      <c r="D38" s="73"/>
      <c r="E38" s="74">
        <f t="shared" si="0"/>
        <v>2098.8162431786859</v>
      </c>
      <c r="F38" s="75">
        <f t="shared" si="5"/>
        <v>1620.9014802902514</v>
      </c>
      <c r="G38" s="76">
        <f t="shared" si="1"/>
        <v>20.107861086532026</v>
      </c>
      <c r="H38" s="77">
        <f t="shared" si="2"/>
        <v>-16500</v>
      </c>
      <c r="I38" s="77">
        <f t="shared" si="3"/>
        <v>10500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11">
        <f t="shared" si="4"/>
        <v>-2000</v>
      </c>
      <c r="B39" s="65"/>
      <c r="D39" s="73"/>
      <c r="E39" s="74">
        <f t="shared" si="0"/>
        <v>2089.1665303628088</v>
      </c>
      <c r="F39" s="75">
        <f t="shared" si="5"/>
        <v>1580.7865601237422</v>
      </c>
      <c r="G39" s="76">
        <f t="shared" si="1"/>
        <v>19.400735057752748</v>
      </c>
      <c r="H39" s="77">
        <f t="shared" si="2"/>
        <v>-15500</v>
      </c>
      <c r="I39" s="77">
        <f t="shared" si="3"/>
        <v>11500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11">
        <f t="shared" si="4"/>
        <v>-1000</v>
      </c>
      <c r="B40" s="65"/>
      <c r="D40" s="73"/>
      <c r="E40" s="74">
        <f t="shared" si="0"/>
        <v>2079.5611839643034</v>
      </c>
      <c r="F40" s="75">
        <f t="shared" si="5"/>
        <v>1540.4863519710368</v>
      </c>
      <c r="G40" s="76">
        <f t="shared" si="1"/>
        <v>18.698045558162271</v>
      </c>
      <c r="H40" s="77">
        <f t="shared" si="2"/>
        <v>-14500</v>
      </c>
      <c r="I40" s="77">
        <f t="shared" si="3"/>
        <v>12500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11">
        <v>0</v>
      </c>
      <c r="B41" s="65"/>
      <c r="D41" s="73"/>
      <c r="E41" s="74">
        <f t="shared" si="0"/>
        <v>2070</v>
      </c>
      <c r="F41" s="75">
        <f t="shared" si="5"/>
        <v>1500</v>
      </c>
      <c r="G41" s="76">
        <f t="shared" si="1"/>
        <v>18</v>
      </c>
      <c r="H41" s="77">
        <f t="shared" si="2"/>
        <v>-13500</v>
      </c>
      <c r="I41" s="77">
        <f t="shared" si="3"/>
        <v>13500</v>
      </c>
      <c r="T41" s="78"/>
      <c r="U41" s="78"/>
      <c r="V41" s="78"/>
      <c r="W41" s="78"/>
      <c r="X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</row>
    <row r="42" spans="1:37" x14ac:dyDescent="0.25">
      <c r="A42" s="111">
        <f>A41+$C$4</f>
        <v>1000</v>
      </c>
      <c r="B42" s="65"/>
      <c r="D42" s="73"/>
      <c r="E42" s="74">
        <f t="shared" si="0"/>
        <v>2060.4827754245835</v>
      </c>
      <c r="F42" s="75">
        <f t="shared" si="5"/>
        <v>1459.3266444254652</v>
      </c>
      <c r="G42" s="76">
        <f t="shared" si="1"/>
        <v>17.306815027345635</v>
      </c>
      <c r="H42" s="77">
        <f t="shared" si="2"/>
        <v>-12500</v>
      </c>
      <c r="I42" s="77">
        <f t="shared" si="3"/>
        <v>14500</v>
      </c>
      <c r="T42" s="78"/>
      <c r="U42" s="78"/>
      <c r="V42" s="78"/>
      <c r="W42" s="78"/>
      <c r="X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</row>
    <row r="43" spans="1:37" x14ac:dyDescent="0.25">
      <c r="A43" s="111">
        <f>A42+$C$4</f>
        <v>2000</v>
      </c>
      <c r="B43" s="65"/>
      <c r="D43" s="73"/>
      <c r="E43" s="74">
        <f t="shared" si="0"/>
        <v>2051.0093081262771</v>
      </c>
      <c r="F43" s="75">
        <f t="shared" si="5"/>
        <v>1418.4654214909842</v>
      </c>
      <c r="G43" s="76">
        <f t="shared" si="1"/>
        <v>16.618717174903527</v>
      </c>
      <c r="H43" s="77">
        <f t="shared" si="2"/>
        <v>-11500</v>
      </c>
      <c r="I43" s="77">
        <f t="shared" si="3"/>
        <v>15500</v>
      </c>
      <c r="J43" s="44"/>
      <c r="K43" s="21"/>
      <c r="L43" s="21"/>
      <c r="M43" s="21"/>
      <c r="N43" s="21"/>
      <c r="O43" s="21"/>
      <c r="T43" s="78"/>
      <c r="U43" s="78"/>
      <c r="V43" s="78"/>
      <c r="W43" s="78"/>
      <c r="X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</row>
    <row r="44" spans="1:37" x14ac:dyDescent="0.25">
      <c r="A44" s="111">
        <f t="shared" ref="A44:A107" si="6">A43+$C$4</f>
        <v>3000</v>
      </c>
      <c r="B44" s="65"/>
      <c r="D44" s="73"/>
      <c r="E44" s="74">
        <f t="shared" si="0"/>
        <v>2041.5793969225533</v>
      </c>
      <c r="F44" s="75">
        <f t="shared" si="5"/>
        <v>1377.4154634504694</v>
      </c>
      <c r="G44" s="76">
        <f t="shared" si="1"/>
        <v>15.935943596799376</v>
      </c>
      <c r="H44" s="77">
        <f t="shared" si="2"/>
        <v>-10500</v>
      </c>
      <c r="I44" s="77">
        <f t="shared" si="3"/>
        <v>16500</v>
      </c>
      <c r="J44" s="44"/>
      <c r="K44" s="21"/>
      <c r="L44" s="21"/>
      <c r="M44" s="21"/>
      <c r="N44" s="21"/>
      <c r="O44" s="21"/>
      <c r="T44" s="78"/>
      <c r="U44" s="78"/>
      <c r="V44" s="78"/>
      <c r="W44" s="78"/>
      <c r="X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</row>
    <row r="45" spans="1:37" x14ac:dyDescent="0.25">
      <c r="A45" s="111">
        <f t="shared" si="6"/>
        <v>4000</v>
      </c>
      <c r="B45" s="65"/>
      <c r="D45" s="73"/>
      <c r="E45" s="74">
        <f t="shared" si="0"/>
        <v>2032.1928415558598</v>
      </c>
      <c r="F45" s="75">
        <f t="shared" si="5"/>
        <v>1336.1758985497877</v>
      </c>
      <c r="G45" s="76">
        <f t="shared" si="1"/>
        <v>15.258742875406989</v>
      </c>
      <c r="H45" s="77">
        <f t="shared" si="2"/>
        <v>-9500</v>
      </c>
      <c r="I45" s="77">
        <f t="shared" si="3"/>
        <v>17500</v>
      </c>
      <c r="J45" s="44"/>
      <c r="K45" s="21"/>
      <c r="L45" s="21"/>
      <c r="M45" s="21"/>
      <c r="N45" s="21"/>
      <c r="O45" s="21"/>
      <c r="T45" s="78"/>
      <c r="U45" s="78"/>
      <c r="V45" s="78"/>
      <c r="W45" s="78"/>
      <c r="X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</row>
    <row r="46" spans="1:37" x14ac:dyDescent="0.25">
      <c r="A46" s="111">
        <f t="shared" si="6"/>
        <v>5000</v>
      </c>
      <c r="B46" s="65"/>
      <c r="D46" s="73"/>
      <c r="E46" s="74">
        <f t="shared" si="0"/>
        <v>2022.8494426893662</v>
      </c>
      <c r="F46" s="75">
        <f t="shared" si="5"/>
        <v>1294.745851008224</v>
      </c>
      <c r="G46" s="76">
        <f t="shared" si="1"/>
        <v>14.587375922039547</v>
      </c>
      <c r="H46" s="77">
        <f t="shared" si="2"/>
        <v>-8500</v>
      </c>
      <c r="I46" s="77">
        <f t="shared" si="3"/>
        <v>18500</v>
      </c>
      <c r="J46" s="44"/>
      <c r="K46" s="21"/>
      <c r="L46" s="21"/>
      <c r="M46" s="21"/>
      <c r="N46" s="21"/>
      <c r="O46" s="21"/>
      <c r="T46" s="78"/>
      <c r="U46" s="78"/>
      <c r="V46" s="78"/>
      <c r="W46" s="78"/>
      <c r="X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</row>
    <row r="47" spans="1:37" x14ac:dyDescent="0.25">
      <c r="A47" s="111">
        <f t="shared" si="6"/>
        <v>6000</v>
      </c>
      <c r="B47" s="65"/>
      <c r="D47" s="73"/>
      <c r="E47" s="74">
        <f t="shared" si="0"/>
        <v>2013.5490019027329</v>
      </c>
      <c r="F47" s="75">
        <f t="shared" si="5"/>
        <v>1253.1244409998983</v>
      </c>
      <c r="G47" s="76">
        <f t="shared" si="1"/>
        <v>13.92211698356599</v>
      </c>
      <c r="H47" s="77">
        <f t="shared" si="2"/>
        <v>-7500</v>
      </c>
      <c r="I47" s="77">
        <f t="shared" si="3"/>
        <v>19500</v>
      </c>
      <c r="J47" s="44"/>
      <c r="K47" s="21"/>
      <c r="L47" s="21"/>
      <c r="M47" s="21"/>
      <c r="N47" s="21"/>
      <c r="O47" s="21"/>
      <c r="T47" s="78"/>
      <c r="U47" s="78"/>
      <c r="V47" s="78"/>
      <c r="W47" s="78"/>
      <c r="X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</row>
    <row r="48" spans="1:37" x14ac:dyDescent="0.25">
      <c r="A48" s="111">
        <f t="shared" si="6"/>
        <v>7000</v>
      </c>
      <c r="B48" s="65"/>
      <c r="D48" s="73"/>
      <c r="E48" s="74">
        <f t="shared" si="0"/>
        <v>2004.2913216878947</v>
      </c>
      <c r="F48" s="75">
        <f t="shared" si="5"/>
        <v>1211.3107846350792</v>
      </c>
      <c r="G48" s="76">
        <f t="shared" si="1"/>
        <v>13.263254771746448</v>
      </c>
      <c r="H48" s="77">
        <f t="shared" si="2"/>
        <v>-6500</v>
      </c>
      <c r="I48" s="77">
        <f t="shared" si="3"/>
        <v>20500</v>
      </c>
      <c r="J48" s="44"/>
      <c r="K48" s="21"/>
      <c r="L48" s="21"/>
      <c r="M48" s="21"/>
      <c r="N48" s="21"/>
      <c r="O48" s="21"/>
      <c r="T48" s="78"/>
      <c r="U48" s="78"/>
      <c r="V48" s="78"/>
      <c r="W48" s="78"/>
      <c r="X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</row>
    <row r="49" spans="1:37" x14ac:dyDescent="0.25">
      <c r="A49" s="111">
        <f t="shared" si="6"/>
        <v>8000</v>
      </c>
      <c r="B49" s="65"/>
      <c r="D49" s="73"/>
      <c r="E49" s="74">
        <f t="shared" si="0"/>
        <v>1995.0762054448694</v>
      </c>
      <c r="F49" s="75">
        <f t="shared" si="5"/>
        <v>1169.3039939414073</v>
      </c>
      <c r="G49" s="76">
        <f t="shared" si="1"/>
        <v>12.611093735470838</v>
      </c>
      <c r="H49" s="77">
        <f t="shared" si="2"/>
        <v>-5500</v>
      </c>
      <c r="I49" s="77">
        <f t="shared" si="3"/>
        <v>21500</v>
      </c>
      <c r="J49" s="44"/>
      <c r="K49" s="21"/>
      <c r="L49" s="21"/>
      <c r="M49" s="21"/>
      <c r="N49" s="21"/>
      <c r="O49" s="21"/>
      <c r="T49" s="78"/>
      <c r="U49" s="78"/>
      <c r="V49" s="78"/>
      <c r="W49" s="78"/>
      <c r="X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</row>
    <row r="50" spans="1:37" x14ac:dyDescent="0.25">
      <c r="A50" s="111">
        <f t="shared" si="6"/>
        <v>9000</v>
      </c>
      <c r="B50" s="65"/>
      <c r="D50" s="73"/>
      <c r="E50" s="74">
        <f t="shared" si="0"/>
        <v>1985.9034574775799</v>
      </c>
      <c r="F50" s="75">
        <f t="shared" si="5"/>
        <v>1127.1031768450446</v>
      </c>
      <c r="G50" s="76">
        <f t="shared" si="1"/>
        <v>11.965955500314415</v>
      </c>
      <c r="H50" s="77">
        <f t="shared" si="2"/>
        <v>-4500</v>
      </c>
      <c r="I50" s="77">
        <f t="shared" si="3"/>
        <v>22500</v>
      </c>
      <c r="L50" s="21"/>
      <c r="T50" s="78"/>
      <c r="U50" s="78"/>
      <c r="V50" s="78"/>
      <c r="W50" s="78"/>
      <c r="X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</row>
    <row r="51" spans="1:37" x14ac:dyDescent="0.25">
      <c r="A51" s="111">
        <f t="shared" si="6"/>
        <v>10000</v>
      </c>
      <c r="B51" s="65"/>
      <c r="D51" s="73"/>
      <c r="E51" s="74">
        <f t="shared" si="0"/>
        <v>1976.7728829897005</v>
      </c>
      <c r="F51" s="75">
        <f t="shared" si="5"/>
        <v>1084.7074371517233</v>
      </c>
      <c r="G51" s="76">
        <f t="shared" si="1"/>
        <v>11.32818050514361</v>
      </c>
      <c r="H51" s="77">
        <f t="shared" si="2"/>
        <v>-3500</v>
      </c>
      <c r="I51" s="77">
        <f t="shared" si="3"/>
        <v>23500</v>
      </c>
      <c r="L51" s="21"/>
      <c r="T51" s="78"/>
      <c r="U51" s="78"/>
      <c r="V51" s="78"/>
      <c r="W51" s="78"/>
      <c r="X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</row>
    <row r="52" spans="1:37" x14ac:dyDescent="0.25">
      <c r="A52" s="111">
        <f t="shared" si="6"/>
        <v>11000</v>
      </c>
      <c r="B52" s="65"/>
      <c r="D52" s="73"/>
      <c r="E52" s="74">
        <f t="shared" si="0"/>
        <v>1967.6842880805184</v>
      </c>
      <c r="F52" s="75">
        <f t="shared" si="5"/>
        <v>1042.1158745277212</v>
      </c>
      <c r="G52" s="76">
        <f t="shared" si="1"/>
        <v>10.69812987225604</v>
      </c>
      <c r="H52" s="77">
        <f t="shared" si="2"/>
        <v>-2500</v>
      </c>
      <c r="I52" s="77">
        <f t="shared" si="3"/>
        <v>24500</v>
      </c>
      <c r="L52" s="21"/>
      <c r="T52" s="78"/>
      <c r="U52" s="78"/>
      <c r="V52" s="78"/>
      <c r="W52" s="78"/>
      <c r="X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</row>
    <row r="53" spans="1:37" x14ac:dyDescent="0.25">
      <c r="A53" s="111">
        <f t="shared" si="6"/>
        <v>12000</v>
      </c>
      <c r="B53" s="65"/>
      <c r="D53" s="73"/>
      <c r="E53" s="74">
        <f t="shared" si="0"/>
        <v>1958.6374797408173</v>
      </c>
      <c r="F53" s="75">
        <f t="shared" si="5"/>
        <v>999.32758448073582</v>
      </c>
      <c r="G53" s="76">
        <f t="shared" si="1"/>
        <v>10.07618755617816</v>
      </c>
      <c r="H53" s="77">
        <f t="shared" si="2"/>
        <v>-1500</v>
      </c>
      <c r="I53" s="77">
        <f t="shared" si="3"/>
        <v>25500</v>
      </c>
      <c r="L53" s="21"/>
      <c r="Y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</row>
    <row r="54" spans="1:37" x14ac:dyDescent="0.25">
      <c r="A54" s="111">
        <f t="shared" si="6"/>
        <v>13000</v>
      </c>
      <c r="B54" s="65"/>
      <c r="D54" s="73"/>
      <c r="E54" s="74">
        <f t="shared" si="0"/>
        <v>1949.6322658487777</v>
      </c>
      <c r="F54" s="75">
        <f t="shared" si="5"/>
        <v>956.34165834067835</v>
      </c>
      <c r="G54" s="76">
        <f t="shared" si="1"/>
        <v>9.4627628274168174</v>
      </c>
      <c r="H54" s="77">
        <f t="shared" si="2"/>
        <v>-500</v>
      </c>
      <c r="I54" s="77">
        <f t="shared" si="3"/>
        <v>26500</v>
      </c>
      <c r="L54" s="21"/>
      <c r="Y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</row>
    <row r="55" spans="1:37" x14ac:dyDescent="0.25">
      <c r="A55" s="111">
        <f t="shared" si="6"/>
        <v>14000</v>
      </c>
      <c r="B55" s="65"/>
      <c r="D55" s="73"/>
      <c r="E55" s="74">
        <f t="shared" si="0"/>
        <v>1940.6684551658977</v>
      </c>
      <c r="F55" s="75">
        <f t="shared" si="5"/>
        <v>913.1571832403805</v>
      </c>
      <c r="G55" s="76">
        <f t="shared" si="1"/>
        <v>8.8582931620590575</v>
      </c>
      <c r="H55" s="77">
        <f t="shared" si="2"/>
        <v>500</v>
      </c>
      <c r="I55" s="77">
        <f t="shared" si="3"/>
        <v>27500</v>
      </c>
      <c r="L55" s="21"/>
      <c r="Y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</row>
    <row r="56" spans="1:37" x14ac:dyDescent="0.25">
      <c r="A56" s="111">
        <f t="shared" si="6"/>
        <v>15000</v>
      </c>
      <c r="B56" s="65"/>
      <c r="D56" s="73"/>
      <c r="E56" s="74">
        <f t="shared" si="0"/>
        <v>1931.7458573329311</v>
      </c>
      <c r="F56" s="75">
        <f t="shared" si="5"/>
        <v>869.77324209620042</v>
      </c>
      <c r="G56" s="76">
        <f t="shared" si="1"/>
        <v>8.2632476274144064</v>
      </c>
      <c r="H56" s="77">
        <f t="shared" si="2"/>
        <v>1500</v>
      </c>
      <c r="I56" s="77">
        <f t="shared" si="3"/>
        <v>28500</v>
      </c>
      <c r="L56" s="21"/>
      <c r="Y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</row>
    <row r="57" spans="1:37" x14ac:dyDescent="0.25">
      <c r="A57" s="111">
        <f t="shared" si="6"/>
        <v>16000</v>
      </c>
      <c r="B57" s="65"/>
      <c r="D57" s="73"/>
      <c r="E57" s="74">
        <f t="shared" si="0"/>
        <v>1922.8642828658449</v>
      </c>
      <c r="F57" s="75">
        <f t="shared" si="5"/>
        <v>826.18891358855342</v>
      </c>
      <c r="G57" s="76">
        <f t="shared" si="1"/>
        <v>7.6781308797335965</v>
      </c>
      <c r="H57" s="77">
        <f t="shared" si="2"/>
        <v>2500</v>
      </c>
      <c r="I57" s="77">
        <f t="shared" si="3"/>
        <v>29500</v>
      </c>
      <c r="L57" s="21"/>
      <c r="Y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</row>
    <row r="58" spans="1:37" x14ac:dyDescent="0.25">
      <c r="A58" s="111">
        <f t="shared" si="6"/>
        <v>17000</v>
      </c>
      <c r="B58" s="65"/>
      <c r="D58" s="73"/>
      <c r="E58" s="74">
        <f t="shared" si="0"/>
        <v>1914.0235431517956</v>
      </c>
      <c r="F58" s="75">
        <f t="shared" si="5"/>
        <v>782.40327214234446</v>
      </c>
      <c r="G58" s="76">
        <f t="shared" si="1"/>
        <v>7.1034879251146554</v>
      </c>
      <c r="H58" s="77">
        <f t="shared" si="2"/>
        <v>3500</v>
      </c>
      <c r="I58" s="77">
        <f t="shared" si="3"/>
        <v>30500</v>
      </c>
      <c r="L58" s="21"/>
      <c r="Y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</row>
    <row r="59" spans="1:37" x14ac:dyDescent="0.25">
      <c r="A59" s="111">
        <f t="shared" si="6"/>
        <v>18000</v>
      </c>
      <c r="B59" s="65"/>
      <c r="D59" s="73"/>
      <c r="E59" s="74">
        <f t="shared" si="0"/>
        <v>1905.2234504451239</v>
      </c>
      <c r="F59" s="75">
        <f t="shared" si="5"/>
        <v>738.41538790731249</v>
      </c>
      <c r="G59" s="76">
        <f t="shared" si="1"/>
        <v>6.539909843058294</v>
      </c>
      <c r="H59" s="77">
        <f t="shared" si="2"/>
        <v>4500</v>
      </c>
      <c r="I59" s="77">
        <f t="shared" si="3"/>
        <v>31500</v>
      </c>
      <c r="Y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</row>
    <row r="60" spans="1:37" x14ac:dyDescent="0.25">
      <c r="A60" s="111">
        <f t="shared" si="6"/>
        <v>19000</v>
      </c>
      <c r="B60" s="65"/>
      <c r="D60" s="73"/>
      <c r="E60" s="74">
        <f t="shared" si="0"/>
        <v>1896.463817863367</v>
      </c>
      <c r="F60" s="75">
        <f t="shared" si="5"/>
        <v>694.22432673828541</v>
      </c>
      <c r="G60" s="76">
        <f t="shared" si="1"/>
        <v>5.9880407399136653</v>
      </c>
      <c r="H60" s="77">
        <f t="shared" si="2"/>
        <v>5500</v>
      </c>
      <c r="I60" s="77">
        <f t="shared" si="3"/>
        <v>32500</v>
      </c>
      <c r="Y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</row>
    <row r="61" spans="1:37" x14ac:dyDescent="0.25">
      <c r="A61" s="111">
        <f t="shared" si="6"/>
        <v>20000</v>
      </c>
      <c r="B61" s="65"/>
      <c r="D61" s="73"/>
      <c r="E61" s="74">
        <f t="shared" si="0"/>
        <v>1887.7444593832906</v>
      </c>
      <c r="F61" s="75">
        <f t="shared" si="5"/>
        <v>649.82915017533844</v>
      </c>
      <c r="G61" s="76">
        <f t="shared" si="1"/>
        <v>5.4485862962696636</v>
      </c>
      <c r="H61" s="77">
        <f t="shared" si="2"/>
        <v>6500</v>
      </c>
      <c r="I61" s="77">
        <f t="shared" si="3"/>
        <v>33500</v>
      </c>
      <c r="Y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</row>
    <row r="62" spans="1:37" x14ac:dyDescent="0.25">
      <c r="A62" s="111">
        <f t="shared" si="6"/>
        <v>21000</v>
      </c>
      <c r="B62" s="65"/>
      <c r="D62" s="73"/>
      <c r="E62" s="74">
        <f t="shared" si="0"/>
        <v>1879.0651898369383</v>
      </c>
      <c r="F62" s="75">
        <f t="shared" si="5"/>
        <v>605.22891542386526</v>
      </c>
      <c r="G62" s="76">
        <f t="shared" si="1"/>
        <v>4.9223244135668027</v>
      </c>
      <c r="H62" s="77">
        <f t="shared" si="2"/>
        <v>7500</v>
      </c>
      <c r="I62" s="77">
        <f t="shared" si="3"/>
        <v>34500</v>
      </c>
      <c r="Y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</row>
    <row r="63" spans="1:37" x14ac:dyDescent="0.25">
      <c r="A63" s="111">
        <f t="shared" si="6"/>
        <v>22000</v>
      </c>
      <c r="B63" s="65"/>
      <c r="D63" s="73"/>
      <c r="E63" s="74">
        <f t="shared" si="0"/>
        <v>1870.4258249076986</v>
      </c>
      <c r="F63" s="75">
        <f t="shared" si="5"/>
        <v>560.42267533456243</v>
      </c>
      <c r="G63" s="76">
        <f t="shared" si="1"/>
        <v>4.4101186761270696</v>
      </c>
      <c r="H63" s="77">
        <f t="shared" si="2"/>
        <v>8500</v>
      </c>
      <c r="I63" s="77">
        <f t="shared" si="3"/>
        <v>35500</v>
      </c>
      <c r="Y63" s="78"/>
    </row>
    <row r="64" spans="1:37" x14ac:dyDescent="0.25">
      <c r="A64" s="111">
        <f t="shared" si="6"/>
        <v>23000</v>
      </c>
      <c r="B64" s="65"/>
      <c r="D64" s="73"/>
      <c r="E64" s="74">
        <f t="shared" ref="E64:E95" si="7">IF(A64&lt;=$C$21,$C$17*EXP(-A64/$C$19),$C$18*EXP(-(A64-$C$21)/$C$20))</f>
        <v>1861.8261811263915</v>
      </c>
      <c r="F64" s="75">
        <f t="shared" si="5"/>
        <v>515.40947838330737</v>
      </c>
      <c r="G64" s="76">
        <f t="shared" ref="G64:G95" si="8">IF(A64&lt;=$C$21,($C$5-$C$8)*(F64/$C$12)^(1/$C$11)+$C$8, ($C$28-$C$8)*(F64/$C$29)^(1/$C$11)+$C$8)</f>
        <v>3.9129356684073868</v>
      </c>
      <c r="H64" s="77">
        <f t="shared" ref="H64:H95" si="9">A64-$C$6/2</f>
        <v>9500</v>
      </c>
      <c r="I64" s="77">
        <f t="shared" ref="I64:I95" si="10">A64+$C$6/2</f>
        <v>36500</v>
      </c>
      <c r="Y64" s="78"/>
      <c r="AA64" s="78"/>
      <c r="AC64" s="78"/>
      <c r="AD64" s="78"/>
      <c r="AE64" s="78"/>
      <c r="AF64" s="78"/>
      <c r="AG64" s="78"/>
      <c r="AH64" s="78"/>
      <c r="AI64" s="78"/>
      <c r="AJ64" s="78"/>
      <c r="AK64" s="78"/>
    </row>
    <row r="65" spans="1:37" x14ac:dyDescent="0.25">
      <c r="A65" s="111">
        <f t="shared" si="6"/>
        <v>24000</v>
      </c>
      <c r="B65" s="65"/>
      <c r="D65" s="73"/>
      <c r="E65" s="74">
        <f t="shared" si="7"/>
        <v>1853.2660758673719</v>
      </c>
      <c r="F65" s="75">
        <f t="shared" si="5"/>
        <v>470.1883686509546</v>
      </c>
      <c r="G65" s="76">
        <f t="shared" si="8"/>
        <v>3.4318676993141417</v>
      </c>
      <c r="H65" s="77">
        <f t="shared" si="9"/>
        <v>10500</v>
      </c>
      <c r="I65" s="77">
        <f t="shared" si="10"/>
        <v>37500</v>
      </c>
      <c r="Y65" s="78"/>
      <c r="AA65" s="78"/>
      <c r="AC65" s="78"/>
      <c r="AD65" s="78"/>
      <c r="AE65" s="78"/>
      <c r="AF65" s="78"/>
      <c r="AG65" s="78"/>
      <c r="AH65" s="78"/>
      <c r="AI65" s="78"/>
      <c r="AJ65" s="78"/>
      <c r="AK65" s="78"/>
    </row>
    <row r="66" spans="1:37" x14ac:dyDescent="0.25">
      <c r="A66" s="111">
        <f t="shared" si="6"/>
        <v>25000</v>
      </c>
      <c r="B66" s="65"/>
      <c r="D66" s="73"/>
      <c r="E66" s="74">
        <f t="shared" si="7"/>
        <v>1844.7453273446517</v>
      </c>
      <c r="F66" s="75">
        <f t="shared" si="5"/>
        <v>424.75838580303548</v>
      </c>
      <c r="G66" s="76">
        <f t="shared" si="8"/>
        <v>2.968163325033736</v>
      </c>
      <c r="H66" s="77">
        <f t="shared" si="9"/>
        <v>11500</v>
      </c>
      <c r="I66" s="77">
        <f t="shared" si="10"/>
        <v>38500</v>
      </c>
      <c r="Y66" s="78"/>
      <c r="AA66" s="78"/>
      <c r="AC66" s="78"/>
      <c r="AD66" s="78"/>
      <c r="AE66" s="78"/>
      <c r="AF66" s="78"/>
      <c r="AG66" s="78"/>
      <c r="AH66" s="78"/>
      <c r="AI66" s="78"/>
      <c r="AJ66" s="78"/>
      <c r="AK66" s="78"/>
    </row>
    <row r="67" spans="1:37" x14ac:dyDescent="0.25">
      <c r="A67" s="111">
        <f t="shared" si="6"/>
        <v>26000</v>
      </c>
      <c r="B67" s="65"/>
      <c r="D67" s="73"/>
      <c r="E67" s="74">
        <f t="shared" si="7"/>
        <v>1836.2637546080382</v>
      </c>
      <c r="F67" s="75">
        <f t="shared" si="5"/>
        <v>379.11856506936539</v>
      </c>
      <c r="G67" s="76">
        <f t="shared" si="8"/>
        <v>2.523269497570972</v>
      </c>
      <c r="H67" s="77">
        <f t="shared" si="9"/>
        <v>12500</v>
      </c>
      <c r="I67" s="77">
        <f t="shared" si="10"/>
        <v>39500</v>
      </c>
      <c r="Y67" s="78"/>
      <c r="AA67" s="78"/>
      <c r="AC67" s="78"/>
      <c r="AD67" s="78"/>
      <c r="AE67" s="78"/>
      <c r="AF67" s="78"/>
      <c r="AG67" s="78"/>
      <c r="AH67" s="78"/>
      <c r="AI67" s="78"/>
      <c r="AJ67" s="78"/>
      <c r="AK67" s="78"/>
    </row>
    <row r="68" spans="1:37" x14ac:dyDescent="0.25">
      <c r="A68" s="111">
        <f t="shared" si="6"/>
        <v>27000</v>
      </c>
      <c r="B68" s="65"/>
      <c r="D68" s="73"/>
      <c r="E68" s="74">
        <f t="shared" si="7"/>
        <v>1827.8211775392929</v>
      </c>
      <c r="F68" s="75">
        <f t="shared" si="5"/>
        <v>333.26793722355393</v>
      </c>
      <c r="G68" s="76">
        <f t="shared" si="8"/>
        <v>2.0988917471283881</v>
      </c>
      <c r="H68" s="77">
        <f t="shared" si="9"/>
        <v>13500</v>
      </c>
      <c r="I68" s="77">
        <f t="shared" si="10"/>
        <v>40500</v>
      </c>
      <c r="Y68" s="78"/>
      <c r="AA68" s="78"/>
      <c r="AC68" s="78"/>
      <c r="AD68" s="78"/>
      <c r="AE68" s="78"/>
      <c r="AF68" s="78"/>
      <c r="AG68" s="78"/>
      <c r="AH68" s="78"/>
      <c r="AI68" s="78"/>
      <c r="AJ68" s="78"/>
      <c r="AK68" s="78"/>
    </row>
    <row r="69" spans="1:37" x14ac:dyDescent="0.25">
      <c r="A69" s="111">
        <f t="shared" si="6"/>
        <v>28000</v>
      </c>
      <c r="B69" s="65"/>
      <c r="D69" s="73"/>
      <c r="E69" s="74">
        <f t="shared" si="7"/>
        <v>1819.4174168483053</v>
      </c>
      <c r="F69" s="75">
        <f t="shared" si="5"/>
        <v>287.20552856242153</v>
      </c>
      <c r="G69" s="76">
        <f t="shared" si="8"/>
        <v>1.6970837366968738</v>
      </c>
      <c r="H69" s="77">
        <f t="shared" si="9"/>
        <v>14500</v>
      </c>
      <c r="I69" s="77">
        <f t="shared" si="10"/>
        <v>41500</v>
      </c>
      <c r="Y69" s="78"/>
      <c r="AA69" s="78"/>
      <c r="AC69" s="78"/>
      <c r="AD69" s="78"/>
      <c r="AE69" s="78"/>
      <c r="AF69" s="78"/>
      <c r="AG69" s="78"/>
      <c r="AH69" s="78"/>
      <c r="AI69" s="78"/>
      <c r="AJ69" s="78"/>
      <c r="AK69" s="78"/>
    </row>
    <row r="70" spans="1:37" x14ac:dyDescent="0.25">
      <c r="A70" s="111">
        <f t="shared" si="6"/>
        <v>29000</v>
      </c>
      <c r="B70" s="65"/>
      <c r="D70" s="73"/>
      <c r="E70" s="74">
        <f t="shared" si="7"/>
        <v>1811.0522940692861</v>
      </c>
      <c r="F70" s="75">
        <f t="shared" si="5"/>
        <v>240.93036088532494</v>
      </c>
      <c r="G70" s="76">
        <f t="shared" si="8"/>
        <v>1.3203876854243393</v>
      </c>
      <c r="H70" s="77">
        <f t="shared" si="9"/>
        <v>15500</v>
      </c>
      <c r="I70" s="77">
        <f t="shared" si="10"/>
        <v>42500</v>
      </c>
      <c r="Y70" s="78"/>
    </row>
    <row r="71" spans="1:37" x14ac:dyDescent="0.25">
      <c r="A71" s="111">
        <f t="shared" si="6"/>
        <v>30000</v>
      </c>
      <c r="B71" s="65"/>
      <c r="D71" s="73"/>
      <c r="E71" s="74">
        <f t="shared" si="7"/>
        <v>1802.7256315569762</v>
      </c>
      <c r="F71" s="75">
        <f t="shared" si="5"/>
        <v>194.44145147337781</v>
      </c>
      <c r="G71" s="76">
        <f t="shared" si="8"/>
        <v>0.97207022626314843</v>
      </c>
      <c r="H71" s="77">
        <f t="shared" si="9"/>
        <v>16500</v>
      </c>
      <c r="I71" s="77">
        <f t="shared" si="10"/>
        <v>43500</v>
      </c>
      <c r="Y71" s="78"/>
    </row>
    <row r="72" spans="1:37" x14ac:dyDescent="0.25">
      <c r="A72" s="111">
        <f t="shared" si="6"/>
        <v>31000</v>
      </c>
      <c r="B72" s="65"/>
      <c r="D72" s="73"/>
      <c r="E72" s="74">
        <f t="shared" si="7"/>
        <v>1794.4372524828759</v>
      </c>
      <c r="F72" s="75">
        <f t="shared" si="5"/>
        <v>147.7378130685882</v>
      </c>
      <c r="G72" s="76">
        <f t="shared" si="8"/>
        <v>0.65655798325939296</v>
      </c>
      <c r="H72" s="77">
        <f t="shared" si="9"/>
        <v>17500</v>
      </c>
      <c r="I72" s="77">
        <f t="shared" si="10"/>
        <v>44500</v>
      </c>
      <c r="Y72" s="78"/>
    </row>
    <row r="73" spans="1:37" x14ac:dyDescent="0.25">
      <c r="A73" s="111">
        <f t="shared" si="6"/>
        <v>32000</v>
      </c>
      <c r="B73" s="65"/>
      <c r="D73" s="73"/>
      <c r="E73" s="74">
        <f t="shared" si="7"/>
        <v>1786.186980831488</v>
      </c>
      <c r="F73" s="75">
        <f t="shared" si="5"/>
        <v>100.81845385288219</v>
      </c>
      <c r="G73" s="76">
        <f t="shared" si="8"/>
        <v>0.38036392896154153</v>
      </c>
      <c r="H73" s="77">
        <f t="shared" si="9"/>
        <v>18500</v>
      </c>
      <c r="I73" s="77">
        <f t="shared" si="10"/>
        <v>45500</v>
      </c>
      <c r="Y73" s="78"/>
    </row>
    <row r="74" spans="1:37" x14ac:dyDescent="0.25">
      <c r="A74" s="111">
        <f t="shared" si="6"/>
        <v>33000</v>
      </c>
      <c r="B74" s="65"/>
      <c r="D74" s="73"/>
      <c r="E74" s="74">
        <f t="shared" si="7"/>
        <v>1777.9746413965802</v>
      </c>
      <c r="F74" s="75">
        <f t="shared" si="5"/>
        <v>53.68237742705967</v>
      </c>
      <c r="G74" s="76">
        <f t="shared" si="8"/>
        <v>0.15459216506601986</v>
      </c>
      <c r="H74" s="77">
        <f t="shared" si="9"/>
        <v>19500</v>
      </c>
      <c r="I74" s="77">
        <f t="shared" si="10"/>
        <v>46500</v>
      </c>
      <c r="Y74" s="78"/>
    </row>
    <row r="75" spans="1:37" x14ac:dyDescent="0.25">
      <c r="A75" s="111">
        <f t="shared" si="6"/>
        <v>34000</v>
      </c>
      <c r="B75" s="65"/>
      <c r="D75" s="73"/>
      <c r="E75" s="74">
        <f t="shared" si="7"/>
        <v>1769.8000597774653</v>
      </c>
      <c r="F75" s="75">
        <f t="shared" si="5"/>
        <v>6.3285827896097935</v>
      </c>
      <c r="G75" s="76">
        <f t="shared" si="8"/>
        <v>7.2899206404735944E-3</v>
      </c>
      <c r="H75" s="77">
        <f t="shared" si="9"/>
        <v>20500</v>
      </c>
      <c r="I75" s="77">
        <f t="shared" si="10"/>
        <v>47500</v>
      </c>
      <c r="Y75" s="78"/>
    </row>
    <row r="76" spans="1:37" x14ac:dyDescent="0.25">
      <c r="A76" s="111">
        <f t="shared" si="6"/>
        <v>35000</v>
      </c>
      <c r="B76" s="65"/>
      <c r="D76" s="73"/>
      <c r="E76" s="74">
        <f t="shared" si="7"/>
        <v>1761.6630623752972</v>
      </c>
      <c r="F76" s="75">
        <f t="shared" si="5"/>
        <v>0</v>
      </c>
      <c r="G76" s="76">
        <f t="shared" si="8"/>
        <v>0</v>
      </c>
      <c r="H76" s="77">
        <f t="shared" si="9"/>
        <v>21500</v>
      </c>
      <c r="I76" s="77">
        <f t="shared" si="10"/>
        <v>48500</v>
      </c>
      <c r="Y76" s="78"/>
    </row>
    <row r="77" spans="1:37" x14ac:dyDescent="0.25">
      <c r="A77" s="111">
        <f t="shared" si="6"/>
        <v>36000</v>
      </c>
      <c r="B77" s="65"/>
      <c r="D77" s="73"/>
      <c r="E77" s="74">
        <f t="shared" si="7"/>
        <v>1753.5634763893831</v>
      </c>
      <c r="F77" s="75">
        <f t="shared" si="5"/>
        <v>0</v>
      </c>
      <c r="G77" s="76">
        <f t="shared" si="8"/>
        <v>0</v>
      </c>
      <c r="H77" s="77">
        <f t="shared" si="9"/>
        <v>22500</v>
      </c>
      <c r="I77" s="77">
        <f t="shared" si="10"/>
        <v>49500</v>
      </c>
      <c r="Y77" s="78"/>
    </row>
    <row r="78" spans="1:37" x14ac:dyDescent="0.25">
      <c r="A78" s="111">
        <f t="shared" si="6"/>
        <v>37000</v>
      </c>
      <c r="B78" s="65"/>
      <c r="D78" s="73"/>
      <c r="E78" s="74">
        <f t="shared" si="7"/>
        <v>1745.5011298135155</v>
      </c>
      <c r="F78" s="75">
        <f t="shared" si="5"/>
        <v>0</v>
      </c>
      <c r="G78" s="76">
        <f t="shared" si="8"/>
        <v>0</v>
      </c>
      <c r="H78" s="77">
        <f t="shared" si="9"/>
        <v>23500</v>
      </c>
      <c r="I78" s="77">
        <f t="shared" si="10"/>
        <v>50500</v>
      </c>
      <c r="Y78" s="78"/>
    </row>
    <row r="79" spans="1:37" x14ac:dyDescent="0.25">
      <c r="A79" s="111">
        <f t="shared" si="6"/>
        <v>38000</v>
      </c>
      <c r="B79" s="65"/>
      <c r="C79" s="79"/>
      <c r="D79" s="73"/>
      <c r="E79" s="74">
        <f t="shared" si="7"/>
        <v>1737.475851432318</v>
      </c>
      <c r="F79" s="75">
        <f t="shared" si="5"/>
        <v>0</v>
      </c>
      <c r="G79" s="76">
        <f t="shared" si="8"/>
        <v>0</v>
      </c>
      <c r="H79" s="77">
        <f t="shared" si="9"/>
        <v>24500</v>
      </c>
      <c r="I79" s="77">
        <f t="shared" si="10"/>
        <v>51500</v>
      </c>
      <c r="Y79" s="78"/>
    </row>
    <row r="80" spans="1:37" x14ac:dyDescent="0.25">
      <c r="A80" s="111">
        <f t="shared" si="6"/>
        <v>39000</v>
      </c>
      <c r="B80" s="65"/>
      <c r="C80" s="79"/>
      <c r="D80" s="73"/>
      <c r="E80" s="74">
        <f t="shared" si="7"/>
        <v>1729.4874708176103</v>
      </c>
      <c r="F80" s="75">
        <f t="shared" si="5"/>
        <v>0</v>
      </c>
      <c r="G80" s="76">
        <f t="shared" si="8"/>
        <v>0</v>
      </c>
      <c r="H80" s="77">
        <f t="shared" si="9"/>
        <v>25500</v>
      </c>
      <c r="I80" s="77">
        <f t="shared" si="10"/>
        <v>52500</v>
      </c>
      <c r="Y80" s="78"/>
    </row>
    <row r="81" spans="1:25" x14ac:dyDescent="0.25">
      <c r="A81" s="111">
        <f t="shared" si="6"/>
        <v>40000</v>
      </c>
      <c r="B81" s="65"/>
      <c r="C81" s="79"/>
      <c r="D81" s="73"/>
      <c r="E81" s="74">
        <f t="shared" si="7"/>
        <v>1721.5358183247886</v>
      </c>
      <c r="F81" s="75">
        <f t="shared" si="5"/>
        <v>0</v>
      </c>
      <c r="G81" s="76">
        <f t="shared" si="8"/>
        <v>0</v>
      </c>
      <c r="H81" s="77">
        <f t="shared" si="9"/>
        <v>26500</v>
      </c>
      <c r="I81" s="77">
        <f t="shared" si="10"/>
        <v>53500</v>
      </c>
      <c r="Y81" s="78"/>
    </row>
    <row r="82" spans="1:25" x14ac:dyDescent="0.25">
      <c r="A82" s="111">
        <f t="shared" si="6"/>
        <v>41000</v>
      </c>
      <c r="B82" s="65"/>
      <c r="C82" s="79"/>
      <c r="D82" s="73"/>
      <c r="E82" s="74">
        <f t="shared" si="7"/>
        <v>1713.620725089223</v>
      </c>
      <c r="F82" s="75">
        <f t="shared" si="5"/>
        <v>0</v>
      </c>
      <c r="G82" s="76">
        <f t="shared" si="8"/>
        <v>0</v>
      </c>
      <c r="H82" s="77">
        <f t="shared" si="9"/>
        <v>27500</v>
      </c>
      <c r="I82" s="77">
        <f t="shared" si="10"/>
        <v>54500</v>
      </c>
      <c r="Y82" s="78"/>
    </row>
    <row r="83" spans="1:25" x14ac:dyDescent="0.25">
      <c r="A83" s="111">
        <f t="shared" si="6"/>
        <v>42000</v>
      </c>
      <c r="B83" s="65"/>
      <c r="C83" s="79"/>
      <c r="D83" s="73"/>
      <c r="E83" s="74">
        <f t="shared" si="7"/>
        <v>1705.742023022671</v>
      </c>
      <c r="F83" s="75">
        <f t="shared" si="5"/>
        <v>0</v>
      </c>
      <c r="G83" s="76">
        <f t="shared" si="8"/>
        <v>0</v>
      </c>
      <c r="H83" s="77">
        <f t="shared" si="9"/>
        <v>28500</v>
      </c>
      <c r="I83" s="77">
        <f t="shared" si="10"/>
        <v>55500</v>
      </c>
      <c r="T83" s="78"/>
      <c r="U83" s="78"/>
      <c r="V83" s="78"/>
      <c r="W83" s="78"/>
      <c r="X83" s="78"/>
    </row>
    <row r="84" spans="1:25" x14ac:dyDescent="0.25">
      <c r="A84" s="111">
        <f t="shared" si="6"/>
        <v>43000</v>
      </c>
      <c r="B84" s="65"/>
      <c r="C84" s="79"/>
      <c r="D84" s="73"/>
      <c r="E84" s="74">
        <f t="shared" si="7"/>
        <v>1697.8995448097087</v>
      </c>
      <c r="F84" s="75">
        <f t="shared" si="5"/>
        <v>0</v>
      </c>
      <c r="G84" s="76">
        <f t="shared" si="8"/>
        <v>0</v>
      </c>
      <c r="H84" s="77">
        <f t="shared" si="9"/>
        <v>29500</v>
      </c>
      <c r="I84" s="77">
        <f t="shared" si="10"/>
        <v>56500</v>
      </c>
      <c r="T84" s="78"/>
      <c r="U84" s="78"/>
      <c r="V84" s="78"/>
      <c r="W84" s="78"/>
      <c r="X84" s="78"/>
    </row>
    <row r="85" spans="1:25" x14ac:dyDescent="0.25">
      <c r="A85" s="111">
        <f t="shared" si="6"/>
        <v>44000</v>
      </c>
      <c r="B85" s="65"/>
      <c r="C85" s="79"/>
      <c r="D85" s="73"/>
      <c r="E85" s="74">
        <f t="shared" si="7"/>
        <v>1690.0931239041761</v>
      </c>
      <c r="F85" s="75">
        <f t="shared" si="5"/>
        <v>0</v>
      </c>
      <c r="G85" s="76">
        <f t="shared" si="8"/>
        <v>0</v>
      </c>
      <c r="H85" s="77">
        <f t="shared" si="9"/>
        <v>30500</v>
      </c>
      <c r="I85" s="77">
        <f t="shared" si="10"/>
        <v>57500</v>
      </c>
      <c r="T85" s="78"/>
      <c r="U85" s="78"/>
      <c r="V85" s="78"/>
      <c r="W85" s="78"/>
      <c r="X85" s="78"/>
    </row>
    <row r="86" spans="1:25" x14ac:dyDescent="0.25">
      <c r="A86" s="111">
        <f t="shared" si="6"/>
        <v>45000</v>
      </c>
      <c r="B86" s="65"/>
      <c r="C86" s="79"/>
      <c r="D86" s="73"/>
      <c r="E86" s="74">
        <f t="shared" si="7"/>
        <v>1682.3225945256431</v>
      </c>
      <c r="F86" s="75">
        <f t="shared" si="5"/>
        <v>0</v>
      </c>
      <c r="G86" s="76">
        <f t="shared" si="8"/>
        <v>0</v>
      </c>
      <c r="H86" s="77">
        <f t="shared" si="9"/>
        <v>31500</v>
      </c>
      <c r="I86" s="77">
        <f t="shared" si="10"/>
        <v>58500</v>
      </c>
      <c r="T86" s="78"/>
      <c r="U86" s="78"/>
      <c r="V86" s="78"/>
      <c r="W86" s="78"/>
      <c r="X86" s="78"/>
    </row>
    <row r="87" spans="1:25" x14ac:dyDescent="0.25">
      <c r="A87" s="111">
        <f t="shared" si="6"/>
        <v>46000</v>
      </c>
      <c r="B87" s="65"/>
      <c r="C87" s="79"/>
      <c r="D87" s="73"/>
      <c r="E87" s="74">
        <f t="shared" si="7"/>
        <v>1674.5877916558852</v>
      </c>
      <c r="F87" s="75">
        <f t="shared" si="5"/>
        <v>0</v>
      </c>
      <c r="G87" s="76">
        <f t="shared" si="8"/>
        <v>0</v>
      </c>
      <c r="H87" s="77">
        <f t="shared" si="9"/>
        <v>32500</v>
      </c>
      <c r="I87" s="77">
        <f t="shared" si="10"/>
        <v>59500</v>
      </c>
      <c r="T87" s="78"/>
      <c r="U87" s="78"/>
      <c r="V87" s="78"/>
      <c r="W87" s="78"/>
      <c r="X87" s="78"/>
    </row>
    <row r="88" spans="1:25" x14ac:dyDescent="0.25">
      <c r="A88" s="111">
        <f t="shared" si="6"/>
        <v>47000</v>
      </c>
      <c r="B88" s="65"/>
      <c r="C88" s="79"/>
      <c r="D88" s="73"/>
      <c r="E88" s="74">
        <f t="shared" si="7"/>
        <v>1666.8885510353828</v>
      </c>
      <c r="F88" s="75">
        <f t="shared" si="5"/>
        <v>0</v>
      </c>
      <c r="G88" s="76">
        <f t="shared" si="8"/>
        <v>0</v>
      </c>
      <c r="H88" s="77">
        <f t="shared" si="9"/>
        <v>33500</v>
      </c>
      <c r="I88" s="77">
        <f t="shared" si="10"/>
        <v>60500</v>
      </c>
      <c r="T88" s="78"/>
      <c r="U88" s="78"/>
      <c r="V88" s="78"/>
      <c r="W88" s="78"/>
      <c r="X88" s="78"/>
    </row>
    <row r="89" spans="1:25" x14ac:dyDescent="0.25">
      <c r="A89" s="111">
        <f t="shared" si="6"/>
        <v>48000</v>
      </c>
      <c r="B89" s="65"/>
      <c r="C89" s="79"/>
      <c r="D89" s="73"/>
      <c r="E89" s="74">
        <f t="shared" si="7"/>
        <v>1659.2247091598297</v>
      </c>
      <c r="F89" s="75">
        <f t="shared" si="5"/>
        <v>0</v>
      </c>
      <c r="G89" s="76">
        <f t="shared" si="8"/>
        <v>0</v>
      </c>
      <c r="H89" s="77">
        <f t="shared" si="9"/>
        <v>34500</v>
      </c>
      <c r="I89" s="77">
        <f t="shared" si="10"/>
        <v>61500</v>
      </c>
      <c r="T89" s="78"/>
      <c r="U89" s="78"/>
      <c r="V89" s="78"/>
      <c r="W89" s="78"/>
      <c r="X89" s="78"/>
    </row>
    <row r="90" spans="1:25" x14ac:dyDescent="0.25">
      <c r="A90" s="111">
        <f t="shared" si="6"/>
        <v>49000</v>
      </c>
      <c r="B90" s="65"/>
      <c r="C90" s="79"/>
      <c r="D90" s="73"/>
      <c r="E90" s="74">
        <f t="shared" si="7"/>
        <v>1651.5961032766634</v>
      </c>
      <c r="F90" s="75">
        <f t="shared" si="5"/>
        <v>0</v>
      </c>
      <c r="G90" s="76">
        <f t="shared" si="8"/>
        <v>0</v>
      </c>
      <c r="H90" s="77">
        <f t="shared" si="9"/>
        <v>35500</v>
      </c>
      <c r="I90" s="77">
        <f t="shared" si="10"/>
        <v>62500</v>
      </c>
      <c r="T90" s="78"/>
      <c r="U90" s="78"/>
      <c r="V90" s="78"/>
      <c r="W90" s="78"/>
      <c r="X90" s="78"/>
    </row>
    <row r="91" spans="1:25" x14ac:dyDescent="0.25">
      <c r="A91" s="111">
        <f t="shared" si="6"/>
        <v>50000</v>
      </c>
      <c r="B91" s="65"/>
      <c r="C91" s="79"/>
      <c r="D91" s="73"/>
      <c r="E91" s="74">
        <f t="shared" si="7"/>
        <v>1644.0025713816067</v>
      </c>
      <c r="F91" s="75">
        <f t="shared" si="5"/>
        <v>0</v>
      </c>
      <c r="G91" s="76">
        <f t="shared" si="8"/>
        <v>0</v>
      </c>
      <c r="H91" s="77">
        <f t="shared" si="9"/>
        <v>36500</v>
      </c>
      <c r="I91" s="77">
        <f t="shared" si="10"/>
        <v>63500</v>
      </c>
      <c r="T91" s="78"/>
      <c r="U91" s="78"/>
      <c r="V91" s="78"/>
      <c r="W91" s="78"/>
      <c r="X91" s="78"/>
    </row>
    <row r="92" spans="1:25" x14ac:dyDescent="0.25">
      <c r="A92" s="111">
        <f t="shared" si="6"/>
        <v>51000</v>
      </c>
      <c r="B92" s="65"/>
      <c r="C92" s="79"/>
      <c r="D92" s="73"/>
      <c r="E92" s="74">
        <f t="shared" si="7"/>
        <v>1636.443952215229</v>
      </c>
      <c r="F92" s="75">
        <f t="shared" si="5"/>
        <v>0</v>
      </c>
      <c r="G92" s="76">
        <f t="shared" si="8"/>
        <v>0</v>
      </c>
      <c r="H92" s="77">
        <f t="shared" si="9"/>
        <v>37500</v>
      </c>
      <c r="I92" s="77">
        <f t="shared" si="10"/>
        <v>64500</v>
      </c>
      <c r="T92" s="78"/>
      <c r="U92" s="78"/>
      <c r="V92" s="78"/>
      <c r="W92" s="78"/>
      <c r="X92" s="78"/>
    </row>
    <row r="93" spans="1:25" x14ac:dyDescent="0.25">
      <c r="A93" s="111">
        <f t="shared" si="6"/>
        <v>52000</v>
      </c>
      <c r="B93" s="65"/>
      <c r="C93" s="79"/>
      <c r="D93" s="73"/>
      <c r="E93" s="74">
        <f t="shared" si="7"/>
        <v>1628.9200852595216</v>
      </c>
      <c r="F93" s="75">
        <f t="shared" si="5"/>
        <v>0</v>
      </c>
      <c r="G93" s="76">
        <f t="shared" si="8"/>
        <v>0</v>
      </c>
      <c r="H93" s="77">
        <f t="shared" si="9"/>
        <v>38500</v>
      </c>
      <c r="I93" s="77">
        <f t="shared" si="10"/>
        <v>65500</v>
      </c>
      <c r="T93" s="78"/>
      <c r="U93" s="78"/>
      <c r="V93" s="78"/>
      <c r="W93" s="78"/>
      <c r="X93" s="78"/>
    </row>
    <row r="94" spans="1:25" x14ac:dyDescent="0.25">
      <c r="A94" s="111">
        <f t="shared" si="6"/>
        <v>53000</v>
      </c>
      <c r="B94" s="65"/>
      <c r="C94" s="79"/>
      <c r="D94" s="73"/>
      <c r="E94" s="74">
        <f t="shared" si="7"/>
        <v>1621.4308107344866</v>
      </c>
      <c r="F94" s="75">
        <f t="shared" si="5"/>
        <v>0</v>
      </c>
      <c r="G94" s="76">
        <f t="shared" si="8"/>
        <v>0</v>
      </c>
      <c r="H94" s="77">
        <f t="shared" si="9"/>
        <v>39500</v>
      </c>
      <c r="I94" s="77">
        <f t="shared" si="10"/>
        <v>66500</v>
      </c>
      <c r="T94" s="78"/>
      <c r="U94" s="78"/>
      <c r="V94" s="78"/>
      <c r="W94" s="78"/>
      <c r="X94" s="78"/>
    </row>
    <row r="95" spans="1:25" x14ac:dyDescent="0.25">
      <c r="A95" s="111">
        <f t="shared" si="6"/>
        <v>54000</v>
      </c>
      <c r="B95" s="65"/>
      <c r="C95" s="79"/>
      <c r="D95" s="73"/>
      <c r="E95" s="74">
        <f t="shared" si="7"/>
        <v>1613.9759695947473</v>
      </c>
      <c r="F95" s="75">
        <f t="shared" si="5"/>
        <v>0</v>
      </c>
      <c r="G95" s="76">
        <f t="shared" si="8"/>
        <v>0</v>
      </c>
      <c r="H95" s="77">
        <f t="shared" si="9"/>
        <v>40500</v>
      </c>
      <c r="I95" s="77">
        <f t="shared" si="10"/>
        <v>67500</v>
      </c>
      <c r="T95" s="78"/>
      <c r="U95" s="78"/>
      <c r="V95" s="78"/>
      <c r="W95" s="78"/>
      <c r="X95" s="78"/>
    </row>
    <row r="96" spans="1:25" x14ac:dyDescent="0.25">
      <c r="A96" s="111">
        <f t="shared" si="6"/>
        <v>55000</v>
      </c>
      <c r="B96" s="65"/>
      <c r="C96" s="79"/>
      <c r="D96" s="73"/>
      <c r="E96" s="74">
        <f t="shared" ref="E96:E127" si="11">IF(A96&lt;=$C$21,$C$17*EXP(-A96/$C$19),$C$18*EXP(-(A96-$C$21)/$C$20))</f>
        <v>1606.5554035261682</v>
      </c>
      <c r="F96" s="75">
        <f t="shared" si="5"/>
        <v>0</v>
      </c>
      <c r="G96" s="76">
        <f t="shared" ref="G96:G127" si="12">IF(A96&lt;=$C$21,($C$5-$C$8)*(F96/$C$12)^(1/$C$11)+$C$8, ($C$28-$C$8)*(F96/$C$29)^(1/$C$11)+$C$8)</f>
        <v>0</v>
      </c>
      <c r="H96" s="77">
        <f t="shared" ref="H96:H127" si="13">A96-$C$6/2</f>
        <v>41500</v>
      </c>
      <c r="I96" s="77">
        <f t="shared" ref="I96:I127" si="14">A96+$C$6/2</f>
        <v>68500</v>
      </c>
      <c r="T96" s="78"/>
      <c r="U96" s="78"/>
      <c r="V96" s="78"/>
      <c r="W96" s="78"/>
      <c r="X96" s="78"/>
    </row>
    <row r="97" spans="1:24" x14ac:dyDescent="0.25">
      <c r="A97" s="111">
        <f t="shared" si="6"/>
        <v>56000</v>
      </c>
      <c r="B97" s="65"/>
      <c r="C97" s="79"/>
      <c r="D97" s="73"/>
      <c r="E97" s="74">
        <f t="shared" si="11"/>
        <v>1599.168954942493</v>
      </c>
      <c r="F97" s="75">
        <f t="shared" ref="F97:F160" si="15">IF(A97&lt;=$C$21,IF($C$12*(1-$C$25*(EXP(A97/$C$19)-1))&gt;0,$C$12*(1-$C$25*(EXP(A97/$C$19)-1)),0),IF($C$29*(1-$C$27*(EXP((A97-$C$21)/$C$20)-1))&gt;0,$C$29*(1-$C$27*(EXP((A97-$C$21)/$C$20)-1)),0))</f>
        <v>0</v>
      </c>
      <c r="G97" s="76">
        <f t="shared" si="12"/>
        <v>0</v>
      </c>
      <c r="H97" s="77">
        <f t="shared" si="13"/>
        <v>42500</v>
      </c>
      <c r="I97" s="77">
        <f t="shared" si="14"/>
        <v>69500</v>
      </c>
      <c r="T97" s="78"/>
      <c r="U97" s="78"/>
      <c r="V97" s="78"/>
      <c r="W97" s="78"/>
      <c r="X97" s="78"/>
    </row>
    <row r="98" spans="1:24" x14ac:dyDescent="0.25">
      <c r="A98" s="111">
        <f t="shared" si="6"/>
        <v>57000</v>
      </c>
      <c r="B98" s="65"/>
      <c r="C98" s="79"/>
      <c r="D98" s="73"/>
      <c r="E98" s="74">
        <f t="shared" si="11"/>
        <v>1591.8164669819989</v>
      </c>
      <c r="F98" s="75">
        <f t="shared" si="15"/>
        <v>0</v>
      </c>
      <c r="G98" s="76">
        <f t="shared" si="12"/>
        <v>0</v>
      </c>
      <c r="H98" s="77">
        <f t="shared" si="13"/>
        <v>43500</v>
      </c>
      <c r="I98" s="77">
        <f t="shared" si="14"/>
        <v>70500</v>
      </c>
      <c r="T98" s="78"/>
      <c r="U98" s="78"/>
      <c r="V98" s="78"/>
      <c r="W98" s="78"/>
      <c r="X98" s="78"/>
    </row>
    <row r="99" spans="1:24" x14ac:dyDescent="0.25">
      <c r="A99" s="111">
        <f t="shared" si="6"/>
        <v>58000</v>
      </c>
      <c r="B99" s="65"/>
      <c r="C99" s="79"/>
      <c r="D99" s="73"/>
      <c r="E99" s="74">
        <f t="shared" si="11"/>
        <v>1584.4977835041659</v>
      </c>
      <c r="F99" s="75">
        <f t="shared" si="15"/>
        <v>0</v>
      </c>
      <c r="G99" s="76">
        <f t="shared" si="12"/>
        <v>0</v>
      </c>
      <c r="H99" s="77">
        <f t="shared" si="13"/>
        <v>44500</v>
      </c>
      <c r="I99" s="77">
        <f t="shared" si="14"/>
        <v>71500</v>
      </c>
      <c r="T99" s="78"/>
      <c r="U99" s="78"/>
      <c r="V99" s="78"/>
      <c r="W99" s="78"/>
      <c r="X99" s="78"/>
    </row>
    <row r="100" spans="1:24" x14ac:dyDescent="0.25">
      <c r="A100" s="111">
        <f t="shared" si="6"/>
        <v>59000</v>
      </c>
      <c r="B100" s="65"/>
      <c r="C100" s="79"/>
      <c r="D100" s="73"/>
      <c r="E100" s="74">
        <f t="shared" si="11"/>
        <v>1577.2127490863597</v>
      </c>
      <c r="F100" s="75">
        <f t="shared" si="15"/>
        <v>0</v>
      </c>
      <c r="G100" s="76">
        <f t="shared" si="12"/>
        <v>0</v>
      </c>
      <c r="H100" s="77">
        <f t="shared" si="13"/>
        <v>45500</v>
      </c>
      <c r="I100" s="77">
        <f t="shared" si="14"/>
        <v>72500</v>
      </c>
      <c r="T100" s="78"/>
      <c r="U100" s="78"/>
      <c r="V100" s="78"/>
      <c r="W100" s="78"/>
      <c r="X100" s="78"/>
    </row>
    <row r="101" spans="1:24" x14ac:dyDescent="0.25">
      <c r="A101" s="111">
        <f t="shared" si="6"/>
        <v>60000</v>
      </c>
      <c r="B101" s="65"/>
      <c r="C101" s="79"/>
      <c r="D101" s="73"/>
      <c r="E101" s="74">
        <f t="shared" si="11"/>
        <v>1569.961209020531</v>
      </c>
      <c r="F101" s="75">
        <f t="shared" si="15"/>
        <v>0</v>
      </c>
      <c r="G101" s="76">
        <f t="shared" si="12"/>
        <v>0</v>
      </c>
      <c r="H101" s="77">
        <f t="shared" si="13"/>
        <v>46500</v>
      </c>
      <c r="I101" s="77">
        <f t="shared" si="14"/>
        <v>73500</v>
      </c>
      <c r="T101" s="78"/>
      <c r="U101" s="78"/>
      <c r="V101" s="78"/>
      <c r="W101" s="78"/>
      <c r="X101" s="78"/>
    </row>
    <row r="102" spans="1:24" x14ac:dyDescent="0.25">
      <c r="A102" s="111">
        <f t="shared" si="6"/>
        <v>61000</v>
      </c>
      <c r="B102" s="65"/>
      <c r="C102" s="79"/>
      <c r="D102" s="73"/>
      <c r="E102" s="74">
        <f t="shared" si="11"/>
        <v>1562.7430093099313</v>
      </c>
      <c r="F102" s="75">
        <f t="shared" si="15"/>
        <v>0</v>
      </c>
      <c r="G102" s="76">
        <f t="shared" si="12"/>
        <v>0</v>
      </c>
      <c r="H102" s="77">
        <f t="shared" si="13"/>
        <v>47500</v>
      </c>
      <c r="I102" s="77">
        <f t="shared" si="14"/>
        <v>74500</v>
      </c>
      <c r="T102" s="78"/>
      <c r="U102" s="78"/>
      <c r="V102" s="78"/>
      <c r="W102" s="78"/>
      <c r="X102" s="78"/>
    </row>
    <row r="103" spans="1:24" x14ac:dyDescent="0.25">
      <c r="A103" s="111">
        <f t="shared" si="6"/>
        <v>62000</v>
      </c>
      <c r="B103" s="65"/>
      <c r="C103" s="79"/>
      <c r="D103" s="73"/>
      <c r="E103" s="74">
        <f t="shared" si="11"/>
        <v>1555.557996665842</v>
      </c>
      <c r="F103" s="75">
        <f t="shared" si="15"/>
        <v>0</v>
      </c>
      <c r="G103" s="76">
        <f t="shared" si="12"/>
        <v>0</v>
      </c>
      <c r="H103" s="77">
        <f t="shared" si="13"/>
        <v>48500</v>
      </c>
      <c r="I103" s="77">
        <f t="shared" si="14"/>
        <v>75500</v>
      </c>
      <c r="T103" s="78"/>
      <c r="U103" s="78"/>
      <c r="V103" s="78"/>
      <c r="W103" s="78"/>
      <c r="X103" s="78"/>
    </row>
    <row r="104" spans="1:24" x14ac:dyDescent="0.25">
      <c r="A104" s="111">
        <f t="shared" si="6"/>
        <v>63000</v>
      </c>
      <c r="B104" s="65"/>
      <c r="C104" s="79"/>
      <c r="D104" s="73"/>
      <c r="E104" s="74">
        <f t="shared" si="11"/>
        <v>1548.4060185043181</v>
      </c>
      <c r="F104" s="75">
        <f t="shared" si="15"/>
        <v>0</v>
      </c>
      <c r="G104" s="76">
        <f t="shared" si="12"/>
        <v>0</v>
      </c>
      <c r="H104" s="77">
        <f t="shared" si="13"/>
        <v>49500</v>
      </c>
      <c r="I104" s="77">
        <f t="shared" si="14"/>
        <v>76500</v>
      </c>
      <c r="T104" s="78"/>
      <c r="U104" s="78"/>
      <c r="V104" s="78"/>
      <c r="W104" s="78"/>
      <c r="X104" s="78"/>
    </row>
    <row r="105" spans="1:24" x14ac:dyDescent="0.25">
      <c r="A105" s="111">
        <f t="shared" si="6"/>
        <v>64000</v>
      </c>
      <c r="B105" s="65"/>
      <c r="C105" s="79"/>
      <c r="D105" s="73"/>
      <c r="E105" s="74">
        <f t="shared" si="11"/>
        <v>1541.2869229429498</v>
      </c>
      <c r="F105" s="75">
        <f t="shared" si="15"/>
        <v>0</v>
      </c>
      <c r="G105" s="76">
        <f t="shared" si="12"/>
        <v>0</v>
      </c>
      <c r="H105" s="77">
        <f t="shared" si="13"/>
        <v>50500</v>
      </c>
      <c r="I105" s="77">
        <f t="shared" si="14"/>
        <v>77500</v>
      </c>
      <c r="T105" s="78"/>
      <c r="U105" s="78"/>
      <c r="V105" s="78"/>
      <c r="W105" s="78"/>
      <c r="X105" s="78"/>
    </row>
    <row r="106" spans="1:24" x14ac:dyDescent="0.25">
      <c r="A106" s="111">
        <f t="shared" si="6"/>
        <v>65000</v>
      </c>
      <c r="B106" s="65"/>
      <c r="C106" s="79"/>
      <c r="D106" s="73"/>
      <c r="E106" s="74">
        <f t="shared" si="11"/>
        <v>1534.2005587976353</v>
      </c>
      <c r="F106" s="75">
        <f t="shared" si="15"/>
        <v>0</v>
      </c>
      <c r="G106" s="76">
        <f t="shared" si="12"/>
        <v>0</v>
      </c>
      <c r="H106" s="77">
        <f t="shared" si="13"/>
        <v>51500</v>
      </c>
      <c r="I106" s="77">
        <f t="shared" si="14"/>
        <v>78500</v>
      </c>
      <c r="T106" s="78"/>
      <c r="U106" s="78"/>
      <c r="V106" s="78"/>
      <c r="W106" s="78"/>
      <c r="X106" s="78"/>
    </row>
    <row r="107" spans="1:24" x14ac:dyDescent="0.25">
      <c r="A107" s="111">
        <f t="shared" si="6"/>
        <v>66000</v>
      </c>
      <c r="B107" s="65"/>
      <c r="C107" s="79"/>
      <c r="D107" s="73"/>
      <c r="E107" s="74">
        <f t="shared" si="11"/>
        <v>1527.146775579371</v>
      </c>
      <c r="F107" s="75">
        <f t="shared" si="15"/>
        <v>0</v>
      </c>
      <c r="G107" s="76">
        <f t="shared" si="12"/>
        <v>0</v>
      </c>
      <c r="H107" s="77">
        <f t="shared" si="13"/>
        <v>52500</v>
      </c>
      <c r="I107" s="77">
        <f t="shared" si="14"/>
        <v>79500</v>
      </c>
      <c r="T107" s="78"/>
      <c r="U107" s="78"/>
      <c r="V107" s="78"/>
      <c r="W107" s="78"/>
      <c r="X107" s="78"/>
    </row>
    <row r="108" spans="1:24" x14ac:dyDescent="0.25">
      <c r="A108" s="111">
        <f t="shared" ref="A108:A167" si="16">A107+$C$4</f>
        <v>67000</v>
      </c>
      <c r="B108" s="65"/>
      <c r="C108" s="79"/>
      <c r="D108" s="73"/>
      <c r="E108" s="74">
        <f t="shared" si="11"/>
        <v>1520.1254234910557</v>
      </c>
      <c r="F108" s="75">
        <f t="shared" si="15"/>
        <v>0</v>
      </c>
      <c r="G108" s="76">
        <f t="shared" si="12"/>
        <v>0</v>
      </c>
      <c r="H108" s="77">
        <f t="shared" si="13"/>
        <v>53500</v>
      </c>
      <c r="I108" s="77">
        <f t="shared" si="14"/>
        <v>80500</v>
      </c>
      <c r="T108" s="78"/>
      <c r="U108" s="78"/>
      <c r="V108" s="78"/>
      <c r="W108" s="78"/>
      <c r="X108" s="78"/>
    </row>
    <row r="109" spans="1:24" x14ac:dyDescent="0.25">
      <c r="A109" s="111">
        <f t="shared" si="16"/>
        <v>68000</v>
      </c>
      <c r="B109" s="65"/>
      <c r="C109" s="79"/>
      <c r="D109" s="73"/>
      <c r="E109" s="74">
        <f t="shared" si="11"/>
        <v>1513.1363534243094</v>
      </c>
      <c r="F109" s="75">
        <f t="shared" si="15"/>
        <v>0</v>
      </c>
      <c r="G109" s="76">
        <f t="shared" si="12"/>
        <v>0</v>
      </c>
      <c r="H109" s="77">
        <f t="shared" si="13"/>
        <v>54500</v>
      </c>
      <c r="I109" s="77">
        <f t="shared" si="14"/>
        <v>81500</v>
      </c>
      <c r="T109" s="78"/>
      <c r="U109" s="78"/>
      <c r="V109" s="78"/>
      <c r="W109" s="78"/>
      <c r="X109" s="78"/>
    </row>
    <row r="110" spans="1:24" x14ac:dyDescent="0.25">
      <c r="A110" s="111">
        <f t="shared" si="16"/>
        <v>69000</v>
      </c>
      <c r="B110" s="65"/>
      <c r="C110" s="79"/>
      <c r="D110" s="73"/>
      <c r="E110" s="74">
        <f t="shared" si="11"/>
        <v>1506.1794169563063</v>
      </c>
      <c r="F110" s="75">
        <f t="shared" si="15"/>
        <v>0</v>
      </c>
      <c r="G110" s="76">
        <f t="shared" si="12"/>
        <v>0</v>
      </c>
      <c r="H110" s="77">
        <f t="shared" si="13"/>
        <v>55500</v>
      </c>
      <c r="I110" s="77">
        <f t="shared" si="14"/>
        <v>82500</v>
      </c>
      <c r="T110" s="78"/>
      <c r="U110" s="78"/>
      <c r="V110" s="78"/>
      <c r="W110" s="78"/>
      <c r="X110" s="78"/>
    </row>
    <row r="111" spans="1:24" x14ac:dyDescent="0.25">
      <c r="A111" s="111">
        <f t="shared" si="16"/>
        <v>70000</v>
      </c>
      <c r="B111" s="65"/>
      <c r="C111" s="79"/>
      <c r="D111" s="73"/>
      <c r="E111" s="74">
        <f t="shared" si="11"/>
        <v>1499.2544663466235</v>
      </c>
      <c r="F111" s="75">
        <f t="shared" si="15"/>
        <v>0</v>
      </c>
      <c r="G111" s="76">
        <f t="shared" si="12"/>
        <v>0</v>
      </c>
      <c r="H111" s="77">
        <f t="shared" si="13"/>
        <v>56500</v>
      </c>
      <c r="I111" s="77">
        <f t="shared" si="14"/>
        <v>83500</v>
      </c>
      <c r="T111" s="78"/>
      <c r="U111" s="78"/>
      <c r="V111" s="78"/>
      <c r="W111" s="78"/>
      <c r="X111" s="78"/>
    </row>
    <row r="112" spans="1:24" x14ac:dyDescent="0.25">
      <c r="A112" s="111">
        <f t="shared" si="16"/>
        <v>71000</v>
      </c>
      <c r="B112" s="65"/>
      <c r="C112" s="79"/>
      <c r="D112" s="73"/>
      <c r="E112" s="74">
        <f t="shared" si="11"/>
        <v>1492.3613545341032</v>
      </c>
      <c r="F112" s="75">
        <f t="shared" si="15"/>
        <v>0</v>
      </c>
      <c r="G112" s="76">
        <f t="shared" si="12"/>
        <v>0</v>
      </c>
      <c r="H112" s="77">
        <f t="shared" si="13"/>
        <v>57500</v>
      </c>
      <c r="I112" s="77">
        <f t="shared" si="14"/>
        <v>84500</v>
      </c>
      <c r="T112" s="78"/>
      <c r="U112" s="78"/>
      <c r="V112" s="78"/>
      <c r="W112" s="78"/>
      <c r="X112" s="78"/>
    </row>
    <row r="113" spans="1:24" x14ac:dyDescent="0.25">
      <c r="A113" s="111">
        <f t="shared" si="16"/>
        <v>72000</v>
      </c>
      <c r="B113" s="65"/>
      <c r="C113" s="79"/>
      <c r="D113" s="73"/>
      <c r="E113" s="74">
        <f t="shared" si="11"/>
        <v>1485.4999351337292</v>
      </c>
      <c r="F113" s="75">
        <f t="shared" si="15"/>
        <v>0</v>
      </c>
      <c r="G113" s="76">
        <f t="shared" si="12"/>
        <v>0</v>
      </c>
      <c r="H113" s="77">
        <f t="shared" si="13"/>
        <v>58500</v>
      </c>
      <c r="I113" s="77">
        <f t="shared" si="14"/>
        <v>85500</v>
      </c>
      <c r="J113" s="78"/>
      <c r="K113" s="78"/>
      <c r="L113" s="78"/>
      <c r="M113" s="78"/>
      <c r="N113" s="80"/>
      <c r="O113" s="80"/>
      <c r="P113" s="80"/>
      <c r="Q113" s="80"/>
      <c r="R113" s="78"/>
      <c r="S113" s="80"/>
      <c r="T113" s="78"/>
      <c r="U113" s="78"/>
      <c r="V113" s="78"/>
      <c r="W113" s="78"/>
      <c r="X113" s="78"/>
    </row>
    <row r="114" spans="1:24" x14ac:dyDescent="0.25">
      <c r="A114" s="111">
        <f t="shared" si="16"/>
        <v>73000</v>
      </c>
      <c r="B114" s="65"/>
      <c r="C114" s="79"/>
      <c r="D114" s="73"/>
      <c r="E114" s="74">
        <f t="shared" si="11"/>
        <v>1478.670062433519</v>
      </c>
      <c r="F114" s="75">
        <f t="shared" si="15"/>
        <v>0</v>
      </c>
      <c r="G114" s="76">
        <f t="shared" si="12"/>
        <v>0</v>
      </c>
      <c r="H114" s="77">
        <f t="shared" si="13"/>
        <v>59500</v>
      </c>
      <c r="I114" s="77">
        <f t="shared" si="14"/>
        <v>86500</v>
      </c>
      <c r="J114" s="78"/>
      <c r="K114" s="78"/>
      <c r="L114" s="78"/>
      <c r="M114" s="78"/>
      <c r="N114" s="80"/>
      <c r="O114" s="80"/>
      <c r="P114" s="80"/>
      <c r="Q114" s="80"/>
      <c r="R114" s="78"/>
      <c r="S114" s="80"/>
      <c r="T114" s="78"/>
      <c r="U114" s="78"/>
      <c r="V114" s="78"/>
      <c r="W114" s="78"/>
      <c r="X114" s="78"/>
    </row>
    <row r="115" spans="1:24" x14ac:dyDescent="0.25">
      <c r="A115" s="111">
        <f t="shared" si="16"/>
        <v>74000</v>
      </c>
      <c r="B115" s="65"/>
      <c r="C115" s="79"/>
      <c r="D115" s="73"/>
      <c r="E115" s="74">
        <f t="shared" si="11"/>
        <v>1471.8715913914293</v>
      </c>
      <c r="F115" s="75">
        <f t="shared" si="15"/>
        <v>0</v>
      </c>
      <c r="G115" s="76">
        <f t="shared" si="12"/>
        <v>0</v>
      </c>
      <c r="H115" s="77">
        <f t="shared" si="13"/>
        <v>60500</v>
      </c>
      <c r="I115" s="77">
        <f t="shared" si="14"/>
        <v>87500</v>
      </c>
      <c r="J115" s="78"/>
      <c r="K115" s="78"/>
      <c r="L115" s="78"/>
      <c r="M115" s="78"/>
      <c r="N115" s="80"/>
      <c r="O115" s="80"/>
      <c r="P115" s="80"/>
      <c r="Q115" s="80"/>
      <c r="R115" s="78"/>
      <c r="S115" s="80"/>
      <c r="T115" s="78"/>
      <c r="U115" s="78"/>
      <c r="V115" s="78"/>
      <c r="W115" s="78"/>
      <c r="X115" s="78"/>
    </row>
    <row r="116" spans="1:24" x14ac:dyDescent="0.25">
      <c r="A116" s="111">
        <f t="shared" si="16"/>
        <v>75000</v>
      </c>
      <c r="B116" s="65"/>
      <c r="C116" s="79"/>
      <c r="D116" s="73"/>
      <c r="E116" s="74">
        <f t="shared" si="11"/>
        <v>1465.1043776322758</v>
      </c>
      <c r="F116" s="75">
        <f t="shared" si="15"/>
        <v>0</v>
      </c>
      <c r="G116" s="76">
        <f t="shared" si="12"/>
        <v>0</v>
      </c>
      <c r="H116" s="77">
        <f t="shared" si="13"/>
        <v>61500</v>
      </c>
      <c r="I116" s="77">
        <f t="shared" si="14"/>
        <v>88500</v>
      </c>
      <c r="J116" s="78"/>
      <c r="K116" s="78"/>
      <c r="L116" s="78"/>
      <c r="M116" s="78"/>
      <c r="N116" s="80"/>
      <c r="O116" s="80"/>
      <c r="P116" s="80"/>
      <c r="Q116" s="80"/>
      <c r="R116" s="78"/>
      <c r="S116" s="80"/>
      <c r="T116" s="78"/>
      <c r="U116" s="78"/>
      <c r="V116" s="78"/>
      <c r="W116" s="78"/>
      <c r="X116" s="78"/>
    </row>
    <row r="117" spans="1:24" x14ac:dyDescent="0.25">
      <c r="A117" s="111">
        <f t="shared" si="16"/>
        <v>76000</v>
      </c>
      <c r="B117" s="65"/>
      <c r="C117" s="79"/>
      <c r="D117" s="73"/>
      <c r="E117" s="74">
        <f t="shared" si="11"/>
        <v>1458.3682774446659</v>
      </c>
      <c r="F117" s="75">
        <f t="shared" si="15"/>
        <v>0</v>
      </c>
      <c r="G117" s="76">
        <f t="shared" si="12"/>
        <v>0</v>
      </c>
      <c r="H117" s="77">
        <f t="shared" si="13"/>
        <v>62500</v>
      </c>
      <c r="I117" s="77">
        <f t="shared" si="14"/>
        <v>89500</v>
      </c>
      <c r="J117" s="78"/>
      <c r="K117" s="78"/>
      <c r="L117" s="78"/>
      <c r="M117" s="78"/>
      <c r="N117" s="80"/>
      <c r="O117" s="80"/>
      <c r="P117" s="80"/>
      <c r="Q117" s="80"/>
      <c r="R117" s="78"/>
      <c r="S117" s="80"/>
      <c r="T117" s="78"/>
      <c r="U117" s="78"/>
      <c r="V117" s="78"/>
      <c r="W117" s="78"/>
      <c r="X117" s="78"/>
    </row>
    <row r="118" spans="1:24" x14ac:dyDescent="0.25">
      <c r="A118" s="111">
        <f t="shared" si="16"/>
        <v>77000</v>
      </c>
      <c r="B118" s="65"/>
      <c r="C118" s="79"/>
      <c r="D118" s="73"/>
      <c r="E118" s="74">
        <f t="shared" si="11"/>
        <v>1451.6631477779486</v>
      </c>
      <c r="F118" s="75">
        <f t="shared" si="15"/>
        <v>0</v>
      </c>
      <c r="G118" s="76">
        <f t="shared" si="12"/>
        <v>0</v>
      </c>
      <c r="H118" s="77">
        <f t="shared" si="13"/>
        <v>63500</v>
      </c>
      <c r="I118" s="77">
        <f t="shared" si="14"/>
        <v>90500</v>
      </c>
      <c r="J118" s="78"/>
      <c r="K118" s="78"/>
      <c r="L118" s="78"/>
      <c r="M118" s="78"/>
      <c r="N118" s="80"/>
      <c r="O118" s="80"/>
      <c r="P118" s="80"/>
      <c r="Q118" s="80"/>
      <c r="R118" s="78"/>
      <c r="S118" s="80"/>
      <c r="T118" s="78"/>
      <c r="U118" s="78"/>
      <c r="V118" s="78"/>
      <c r="W118" s="78"/>
      <c r="X118" s="78"/>
    </row>
    <row r="119" spans="1:24" x14ac:dyDescent="0.25">
      <c r="A119" s="111">
        <f t="shared" si="16"/>
        <v>78000</v>
      </c>
      <c r="B119" s="65"/>
      <c r="C119" s="79"/>
      <c r="D119" s="73"/>
      <c r="E119" s="74">
        <f t="shared" si="11"/>
        <v>1444.9888462391762</v>
      </c>
      <c r="F119" s="75">
        <f t="shared" si="15"/>
        <v>0</v>
      </c>
      <c r="G119" s="76">
        <f t="shared" si="12"/>
        <v>0</v>
      </c>
      <c r="H119" s="77">
        <f t="shared" si="13"/>
        <v>64500</v>
      </c>
      <c r="I119" s="77">
        <f t="shared" si="14"/>
        <v>91500</v>
      </c>
      <c r="J119" s="78"/>
      <c r="K119" s="78"/>
      <c r="L119" s="78"/>
      <c r="M119" s="78"/>
      <c r="N119" s="80"/>
      <c r="O119" s="80"/>
      <c r="P119" s="80"/>
      <c r="Q119" s="80"/>
      <c r="R119" s="78"/>
      <c r="S119" s="80"/>
      <c r="T119" s="78"/>
      <c r="U119" s="78"/>
      <c r="V119" s="78"/>
      <c r="W119" s="78"/>
      <c r="X119" s="78"/>
    </row>
    <row r="120" spans="1:24" x14ac:dyDescent="0.25">
      <c r="A120" s="111">
        <f t="shared" si="16"/>
        <v>79000</v>
      </c>
      <c r="B120" s="65"/>
      <c r="C120" s="79"/>
      <c r="D120" s="73"/>
      <c r="E120" s="74">
        <f t="shared" si="11"/>
        <v>1438.3452310900791</v>
      </c>
      <c r="F120" s="75">
        <f t="shared" si="15"/>
        <v>0</v>
      </c>
      <c r="G120" s="76">
        <f t="shared" si="12"/>
        <v>0</v>
      </c>
      <c r="H120" s="77">
        <f t="shared" si="13"/>
        <v>65500</v>
      </c>
      <c r="I120" s="77">
        <f t="shared" si="14"/>
        <v>92500</v>
      </c>
      <c r="J120" s="78"/>
      <c r="K120" s="78"/>
      <c r="L120" s="78"/>
      <c r="M120" s="78"/>
      <c r="N120" s="80"/>
      <c r="O120" s="80"/>
      <c r="P120" s="80"/>
      <c r="Q120" s="80"/>
      <c r="R120" s="78"/>
      <c r="S120" s="80"/>
      <c r="T120" s="78"/>
      <c r="U120" s="78"/>
      <c r="V120" s="78"/>
      <c r="W120" s="78"/>
      <c r="X120" s="78"/>
    </row>
    <row r="121" spans="1:24" x14ac:dyDescent="0.25">
      <c r="A121" s="111">
        <f t="shared" si="16"/>
        <v>80000</v>
      </c>
      <c r="B121" s="65"/>
      <c r="C121" s="79"/>
      <c r="D121" s="73"/>
      <c r="E121" s="74">
        <f t="shared" si="11"/>
        <v>1431.7321612440578</v>
      </c>
      <c r="F121" s="75">
        <f t="shared" si="15"/>
        <v>0</v>
      </c>
      <c r="G121" s="76">
        <f t="shared" si="12"/>
        <v>0</v>
      </c>
      <c r="H121" s="77">
        <f t="shared" si="13"/>
        <v>66500</v>
      </c>
      <c r="I121" s="77">
        <f t="shared" si="14"/>
        <v>93500</v>
      </c>
      <c r="J121" s="78"/>
      <c r="K121" s="78"/>
      <c r="L121" s="78"/>
      <c r="M121" s="78"/>
      <c r="N121" s="80"/>
      <c r="O121" s="80"/>
      <c r="P121" s="80"/>
      <c r="Q121" s="80"/>
      <c r="R121" s="78"/>
      <c r="S121" s="80"/>
      <c r="T121" s="78"/>
      <c r="U121" s="78"/>
      <c r="V121" s="78"/>
      <c r="W121" s="78"/>
      <c r="X121" s="78"/>
    </row>
    <row r="122" spans="1:24" x14ac:dyDescent="0.25">
      <c r="A122" s="111">
        <f t="shared" si="16"/>
        <v>81000</v>
      </c>
      <c r="B122" s="65"/>
      <c r="C122" s="79"/>
      <c r="D122" s="73"/>
      <c r="E122" s="74">
        <f t="shared" si="11"/>
        <v>1425.1494962631853</v>
      </c>
      <c r="F122" s="75">
        <f t="shared" si="15"/>
        <v>0</v>
      </c>
      <c r="G122" s="76">
        <f t="shared" si="12"/>
        <v>0</v>
      </c>
      <c r="H122" s="77">
        <f t="shared" si="13"/>
        <v>67500</v>
      </c>
      <c r="I122" s="77">
        <f t="shared" si="14"/>
        <v>94500</v>
      </c>
      <c r="J122" s="78"/>
      <c r="K122" s="78"/>
      <c r="L122" s="78"/>
      <c r="M122" s="78"/>
      <c r="N122" s="80"/>
      <c r="O122" s="80"/>
      <c r="P122" s="80"/>
      <c r="Q122" s="80"/>
      <c r="R122" s="78"/>
      <c r="S122" s="80"/>
      <c r="T122" s="78"/>
      <c r="U122" s="78"/>
      <c r="V122" s="78"/>
      <c r="W122" s="78"/>
      <c r="X122" s="78"/>
    </row>
    <row r="123" spans="1:24" x14ac:dyDescent="0.25">
      <c r="A123" s="111">
        <f t="shared" si="16"/>
        <v>82000</v>
      </c>
      <c r="B123" s="65"/>
      <c r="C123" s="79"/>
      <c r="D123" s="73"/>
      <c r="E123" s="74">
        <f t="shared" si="11"/>
        <v>1418.5970963552245</v>
      </c>
      <c r="F123" s="75">
        <f t="shared" si="15"/>
        <v>0</v>
      </c>
      <c r="G123" s="76">
        <f t="shared" si="12"/>
        <v>0</v>
      </c>
      <c r="H123" s="77">
        <f t="shared" si="13"/>
        <v>68500</v>
      </c>
      <c r="I123" s="77">
        <f t="shared" si="14"/>
        <v>95500</v>
      </c>
      <c r="S123" s="78"/>
      <c r="T123" s="78"/>
      <c r="U123" s="78"/>
      <c r="V123" s="78"/>
      <c r="W123" s="78"/>
      <c r="X123" s="78"/>
    </row>
    <row r="124" spans="1:24" x14ac:dyDescent="0.25">
      <c r="A124" s="111">
        <f t="shared" si="16"/>
        <v>83000</v>
      </c>
      <c r="B124" s="65"/>
      <c r="C124" s="79"/>
      <c r="D124" s="73"/>
      <c r="E124" s="74">
        <f t="shared" si="11"/>
        <v>1412.0748223706607</v>
      </c>
      <c r="F124" s="75">
        <f t="shared" si="15"/>
        <v>0</v>
      </c>
      <c r="G124" s="76">
        <f t="shared" si="12"/>
        <v>0</v>
      </c>
      <c r="H124" s="77">
        <f t="shared" si="13"/>
        <v>69500</v>
      </c>
      <c r="I124" s="77">
        <f t="shared" si="14"/>
        <v>96500</v>
      </c>
      <c r="S124" s="78"/>
      <c r="T124" s="78"/>
      <c r="U124" s="78"/>
      <c r="V124" s="78"/>
      <c r="W124" s="78"/>
      <c r="X124" s="78"/>
    </row>
    <row r="125" spans="1:24" x14ac:dyDescent="0.25">
      <c r="A125" s="111">
        <f t="shared" si="16"/>
        <v>84000</v>
      </c>
      <c r="B125" s="65"/>
      <c r="C125" s="79"/>
      <c r="D125" s="73"/>
      <c r="E125" s="74">
        <f t="shared" si="11"/>
        <v>1405.5825357997462</v>
      </c>
      <c r="F125" s="75">
        <f t="shared" si="15"/>
        <v>0</v>
      </c>
      <c r="G125" s="76">
        <f t="shared" si="12"/>
        <v>0</v>
      </c>
      <c r="H125" s="77">
        <f t="shared" si="13"/>
        <v>70500</v>
      </c>
      <c r="I125" s="77">
        <f t="shared" si="14"/>
        <v>97500</v>
      </c>
      <c r="S125" s="78"/>
      <c r="T125" s="78"/>
      <c r="U125" s="78"/>
      <c r="V125" s="78"/>
      <c r="W125" s="78"/>
      <c r="X125" s="78"/>
    </row>
    <row r="126" spans="1:24" x14ac:dyDescent="0.25">
      <c r="A126" s="111">
        <f t="shared" si="16"/>
        <v>85000</v>
      </c>
      <c r="B126" s="65"/>
      <c r="C126" s="79"/>
      <c r="D126" s="73"/>
      <c r="E126" s="74">
        <f t="shared" si="11"/>
        <v>1399.1200987695577</v>
      </c>
      <c r="F126" s="75">
        <f t="shared" si="15"/>
        <v>0</v>
      </c>
      <c r="G126" s="76">
        <f t="shared" si="12"/>
        <v>0</v>
      </c>
      <c r="H126" s="77">
        <f t="shared" si="13"/>
        <v>71500</v>
      </c>
      <c r="I126" s="77">
        <f t="shared" si="14"/>
        <v>98500</v>
      </c>
      <c r="S126" s="78"/>
      <c r="T126" s="78"/>
      <c r="U126" s="78"/>
      <c r="V126" s="78"/>
      <c r="W126" s="78"/>
      <c r="X126" s="78"/>
    </row>
    <row r="127" spans="1:24" x14ac:dyDescent="0.25">
      <c r="A127" s="111">
        <f t="shared" si="16"/>
        <v>86000</v>
      </c>
      <c r="B127" s="65"/>
      <c r="C127" s="79"/>
      <c r="D127" s="73"/>
      <c r="E127" s="74">
        <f t="shared" si="11"/>
        <v>1392.6873740410701</v>
      </c>
      <c r="F127" s="75">
        <f t="shared" si="15"/>
        <v>0</v>
      </c>
      <c r="G127" s="76">
        <f t="shared" si="12"/>
        <v>0</v>
      </c>
      <c r="H127" s="77">
        <f t="shared" si="13"/>
        <v>72500</v>
      </c>
      <c r="I127" s="77">
        <f t="shared" si="14"/>
        <v>99500</v>
      </c>
      <c r="S127" s="78"/>
      <c r="T127" s="78"/>
      <c r="U127" s="78"/>
      <c r="V127" s="78"/>
      <c r="W127" s="78"/>
      <c r="X127" s="78"/>
    </row>
    <row r="128" spans="1:24" x14ac:dyDescent="0.25">
      <c r="A128" s="111">
        <f t="shared" si="16"/>
        <v>87000</v>
      </c>
      <c r="B128" s="65"/>
      <c r="C128" s="79"/>
      <c r="D128" s="73"/>
      <c r="E128" s="74">
        <f t="shared" ref="E128:E159" si="17">IF(A128&lt;=$C$21,$C$17*EXP(-A128/$C$19),$C$18*EXP(-(A128-$C$21)/$C$20))</f>
        <v>1386.2842250062411</v>
      </c>
      <c r="F128" s="75">
        <f t="shared" si="15"/>
        <v>0</v>
      </c>
      <c r="G128" s="76">
        <f t="shared" ref="G128:G159" si="18">IF(A128&lt;=$C$21,($C$5-$C$8)*(F128/$C$12)^(1/$C$11)+$C$8, ($C$28-$C$8)*(F128/$C$29)^(1/$C$11)+$C$8)</f>
        <v>0</v>
      </c>
      <c r="H128" s="77">
        <f t="shared" ref="H128:H159" si="19">A128-$C$6/2</f>
        <v>73500</v>
      </c>
      <c r="I128" s="77">
        <f t="shared" ref="I128:I159" si="20">A128+$C$6/2</f>
        <v>100500</v>
      </c>
      <c r="S128" s="78"/>
      <c r="T128" s="78"/>
      <c r="U128" s="78"/>
      <c r="V128" s="78"/>
      <c r="W128" s="78"/>
      <c r="X128" s="78"/>
    </row>
    <row r="129" spans="1:24" x14ac:dyDescent="0.25">
      <c r="A129" s="111">
        <f t="shared" si="16"/>
        <v>88000</v>
      </c>
      <c r="B129" s="65"/>
      <c r="C129" s="79"/>
      <c r="D129" s="73"/>
      <c r="E129" s="74">
        <f t="shared" si="17"/>
        <v>1379.9105156851094</v>
      </c>
      <c r="F129" s="75">
        <f t="shared" si="15"/>
        <v>0</v>
      </c>
      <c r="G129" s="76">
        <f t="shared" si="18"/>
        <v>0</v>
      </c>
      <c r="H129" s="77">
        <f t="shared" si="19"/>
        <v>74500</v>
      </c>
      <c r="I129" s="77">
        <f t="shared" si="20"/>
        <v>101500</v>
      </c>
      <c r="S129" s="78"/>
      <c r="T129" s="78"/>
      <c r="U129" s="78"/>
      <c r="V129" s="78"/>
      <c r="W129" s="78"/>
      <c r="X129" s="78"/>
    </row>
    <row r="130" spans="1:24" x14ac:dyDescent="0.25">
      <c r="A130" s="111">
        <f t="shared" si="16"/>
        <v>89000</v>
      </c>
      <c r="B130" s="65"/>
      <c r="C130" s="79"/>
      <c r="D130" s="73"/>
      <c r="E130" s="74">
        <f t="shared" si="17"/>
        <v>1373.5661107229093</v>
      </c>
      <c r="F130" s="75">
        <f t="shared" si="15"/>
        <v>0</v>
      </c>
      <c r="G130" s="76">
        <f t="shared" si="18"/>
        <v>0</v>
      </c>
      <c r="H130" s="77">
        <f t="shared" si="19"/>
        <v>75500</v>
      </c>
      <c r="I130" s="77">
        <f t="shared" si="20"/>
        <v>102500</v>
      </c>
      <c r="S130" s="78"/>
      <c r="T130" s="78"/>
      <c r="U130" s="78"/>
      <c r="V130" s="78"/>
      <c r="W130" s="78"/>
      <c r="X130" s="78"/>
    </row>
    <row r="131" spans="1:24" x14ac:dyDescent="0.25">
      <c r="A131" s="111">
        <f t="shared" si="16"/>
        <v>90000</v>
      </c>
      <c r="B131" s="65"/>
      <c r="C131" s="79"/>
      <c r="D131" s="73"/>
      <c r="E131" s="74">
        <f t="shared" si="17"/>
        <v>1367.2508753871937</v>
      </c>
      <c r="F131" s="75">
        <f t="shared" si="15"/>
        <v>0</v>
      </c>
      <c r="G131" s="76">
        <f t="shared" si="18"/>
        <v>0</v>
      </c>
      <c r="H131" s="77">
        <f t="shared" si="19"/>
        <v>76500</v>
      </c>
      <c r="I131" s="77">
        <f t="shared" si="20"/>
        <v>103500</v>
      </c>
      <c r="S131" s="78"/>
      <c r="T131" s="78"/>
      <c r="U131" s="78"/>
      <c r="V131" s="78"/>
      <c r="W131" s="78"/>
      <c r="X131" s="78"/>
    </row>
    <row r="132" spans="1:24" x14ac:dyDescent="0.25">
      <c r="A132" s="111">
        <f t="shared" si="16"/>
        <v>91000</v>
      </c>
      <c r="B132" s="65"/>
      <c r="C132" s="79"/>
      <c r="D132" s="73"/>
      <c r="E132" s="74">
        <f t="shared" si="17"/>
        <v>1360.9646755649737</v>
      </c>
      <c r="F132" s="75">
        <f t="shared" si="15"/>
        <v>0</v>
      </c>
      <c r="G132" s="76">
        <f t="shared" si="18"/>
        <v>0</v>
      </c>
      <c r="H132" s="77">
        <f t="shared" si="19"/>
        <v>77500</v>
      </c>
      <c r="I132" s="77">
        <f t="shared" si="20"/>
        <v>104500</v>
      </c>
      <c r="S132" s="78"/>
      <c r="T132" s="78"/>
      <c r="U132" s="78"/>
      <c r="V132" s="78"/>
      <c r="W132" s="78"/>
      <c r="X132" s="78"/>
    </row>
    <row r="133" spans="1:24" x14ac:dyDescent="0.25">
      <c r="A133" s="111">
        <f t="shared" si="16"/>
        <v>92000</v>
      </c>
      <c r="B133" s="65"/>
      <c r="C133" s="79"/>
      <c r="D133" s="73"/>
      <c r="E133" s="74">
        <f t="shared" si="17"/>
        <v>1354.7073777598719</v>
      </c>
      <c r="F133" s="75">
        <f t="shared" si="15"/>
        <v>0</v>
      </c>
      <c r="G133" s="76">
        <f t="shared" si="18"/>
        <v>0</v>
      </c>
      <c r="H133" s="77">
        <f t="shared" si="19"/>
        <v>78500</v>
      </c>
      <c r="I133" s="77">
        <f t="shared" si="20"/>
        <v>105500</v>
      </c>
      <c r="S133" s="78"/>
      <c r="T133" s="78"/>
      <c r="U133" s="78"/>
      <c r="V133" s="78"/>
      <c r="W133" s="78"/>
      <c r="X133" s="78"/>
    </row>
    <row r="134" spans="1:24" x14ac:dyDescent="0.25">
      <c r="A134" s="111">
        <f t="shared" si="16"/>
        <v>93000</v>
      </c>
      <c r="B134" s="65"/>
      <c r="C134" s="79"/>
      <c r="D134" s="73"/>
      <c r="E134" s="74">
        <f t="shared" si="17"/>
        <v>1348.4788490892849</v>
      </c>
      <c r="F134" s="75">
        <f t="shared" si="15"/>
        <v>0</v>
      </c>
      <c r="G134" s="76">
        <f t="shared" si="18"/>
        <v>0</v>
      </c>
      <c r="H134" s="77">
        <f t="shared" si="19"/>
        <v>79500</v>
      </c>
      <c r="I134" s="77">
        <f t="shared" si="20"/>
        <v>106500</v>
      </c>
      <c r="S134" s="78"/>
      <c r="T134" s="78"/>
      <c r="U134" s="78"/>
      <c r="V134" s="78"/>
      <c r="W134" s="78"/>
      <c r="X134" s="78"/>
    </row>
    <row r="135" spans="1:24" x14ac:dyDescent="0.25">
      <c r="A135" s="111">
        <f t="shared" si="16"/>
        <v>94000</v>
      </c>
      <c r="B135" s="65"/>
      <c r="C135" s="79"/>
      <c r="D135" s="73"/>
      <c r="E135" s="74">
        <f t="shared" si="17"/>
        <v>1342.2789572815643</v>
      </c>
      <c r="F135" s="75">
        <f t="shared" si="15"/>
        <v>0</v>
      </c>
      <c r="G135" s="76">
        <f t="shared" si="18"/>
        <v>0</v>
      </c>
      <c r="H135" s="77">
        <f t="shared" si="19"/>
        <v>80500</v>
      </c>
      <c r="I135" s="77">
        <f t="shared" si="20"/>
        <v>107500</v>
      </c>
      <c r="S135" s="78"/>
      <c r="T135" s="78"/>
      <c r="U135" s="78"/>
      <c r="V135" s="78"/>
      <c r="W135" s="78"/>
      <c r="X135" s="78"/>
    </row>
    <row r="136" spans="1:24" x14ac:dyDescent="0.25">
      <c r="A136" s="111">
        <f t="shared" si="16"/>
        <v>95000</v>
      </c>
      <c r="B136" s="65"/>
      <c r="C136" s="79"/>
      <c r="D136" s="73"/>
      <c r="E136" s="74">
        <f t="shared" si="17"/>
        <v>1336.1075706732045</v>
      </c>
      <c r="F136" s="75">
        <f t="shared" si="15"/>
        <v>0</v>
      </c>
      <c r="G136" s="76">
        <f t="shared" si="18"/>
        <v>0</v>
      </c>
      <c r="H136" s="77">
        <f t="shared" si="19"/>
        <v>81500</v>
      </c>
      <c r="I136" s="77">
        <f t="shared" si="20"/>
        <v>108500</v>
      </c>
      <c r="S136" s="78"/>
      <c r="T136" s="78"/>
      <c r="U136" s="78"/>
      <c r="V136" s="78"/>
      <c r="W136" s="78"/>
      <c r="X136" s="78"/>
    </row>
    <row r="137" spans="1:24" x14ac:dyDescent="0.25">
      <c r="A137" s="111">
        <f t="shared" si="16"/>
        <v>96000</v>
      </c>
      <c r="B137" s="65"/>
      <c r="C137" s="79"/>
      <c r="D137" s="73"/>
      <c r="E137" s="74">
        <f t="shared" si="17"/>
        <v>1329.9645582060491</v>
      </c>
      <c r="F137" s="75">
        <f t="shared" si="15"/>
        <v>0</v>
      </c>
      <c r="G137" s="76">
        <f t="shared" si="18"/>
        <v>0</v>
      </c>
      <c r="H137" s="77">
        <f t="shared" si="19"/>
        <v>82500</v>
      </c>
      <c r="I137" s="77">
        <f t="shared" si="20"/>
        <v>109500</v>
      </c>
      <c r="S137" s="78"/>
      <c r="T137" s="78"/>
      <c r="U137" s="78"/>
      <c r="V137" s="78"/>
      <c r="W137" s="78"/>
      <c r="X137" s="78"/>
    </row>
    <row r="138" spans="1:24" x14ac:dyDescent="0.25">
      <c r="A138" s="111">
        <f t="shared" si="16"/>
        <v>97000</v>
      </c>
      <c r="B138" s="65"/>
      <c r="C138" s="79"/>
      <c r="D138" s="73"/>
      <c r="E138" s="74">
        <f t="shared" si="17"/>
        <v>1323.849789424507</v>
      </c>
      <c r="F138" s="75">
        <f t="shared" si="15"/>
        <v>0</v>
      </c>
      <c r="G138" s="76">
        <f t="shared" si="18"/>
        <v>0</v>
      </c>
      <c r="H138" s="77">
        <f t="shared" si="19"/>
        <v>83500</v>
      </c>
      <c r="I138" s="77">
        <f t="shared" si="20"/>
        <v>110500</v>
      </c>
      <c r="S138" s="78"/>
      <c r="T138" s="78"/>
      <c r="U138" s="78"/>
      <c r="V138" s="78"/>
      <c r="W138" s="78"/>
      <c r="X138" s="78"/>
    </row>
    <row r="139" spans="1:24" x14ac:dyDescent="0.25">
      <c r="A139" s="111">
        <f t="shared" si="16"/>
        <v>98000</v>
      </c>
      <c r="B139" s="65"/>
      <c r="C139" s="79"/>
      <c r="D139" s="73"/>
      <c r="E139" s="74">
        <f t="shared" si="17"/>
        <v>1317.7631344727818</v>
      </c>
      <c r="F139" s="75">
        <f t="shared" si="15"/>
        <v>0</v>
      </c>
      <c r="G139" s="76">
        <f t="shared" si="18"/>
        <v>0</v>
      </c>
      <c r="H139" s="77">
        <f t="shared" si="19"/>
        <v>84500</v>
      </c>
      <c r="I139" s="77">
        <f t="shared" si="20"/>
        <v>111500</v>
      </c>
      <c r="S139" s="78"/>
      <c r="T139" s="78"/>
      <c r="U139" s="78"/>
      <c r="V139" s="78"/>
      <c r="W139" s="78"/>
      <c r="X139" s="78"/>
    </row>
    <row r="140" spans="1:24" x14ac:dyDescent="0.25">
      <c r="A140" s="111">
        <f t="shared" si="16"/>
        <v>99000</v>
      </c>
      <c r="B140" s="65"/>
      <c r="C140" s="79"/>
      <c r="D140" s="73"/>
      <c r="E140" s="74">
        <f t="shared" si="17"/>
        <v>1311.704464092114</v>
      </c>
      <c r="F140" s="75">
        <f t="shared" si="15"/>
        <v>0</v>
      </c>
      <c r="G140" s="76">
        <f t="shared" si="18"/>
        <v>0</v>
      </c>
      <c r="H140" s="77">
        <f t="shared" si="19"/>
        <v>85500</v>
      </c>
      <c r="I140" s="77">
        <f t="shared" si="20"/>
        <v>112500</v>
      </c>
      <c r="S140" s="78"/>
      <c r="T140" s="78"/>
      <c r="U140" s="78"/>
      <c r="V140" s="78"/>
      <c r="W140" s="78"/>
      <c r="X140" s="78"/>
    </row>
    <row r="141" spans="1:24" x14ac:dyDescent="0.25">
      <c r="A141" s="111">
        <f t="shared" si="16"/>
        <v>100000</v>
      </c>
      <c r="B141" s="65"/>
      <c r="C141" s="79"/>
      <c r="D141" s="73"/>
      <c r="E141" s="74">
        <f t="shared" si="17"/>
        <v>1305.6736496180361</v>
      </c>
      <c r="F141" s="75">
        <f t="shared" si="15"/>
        <v>0</v>
      </c>
      <c r="G141" s="76">
        <f t="shared" si="18"/>
        <v>0</v>
      </c>
      <c r="H141" s="77">
        <f t="shared" si="19"/>
        <v>86500</v>
      </c>
      <c r="I141" s="77">
        <f t="shared" si="20"/>
        <v>113500</v>
      </c>
      <c r="S141" s="78"/>
      <c r="T141" s="78"/>
      <c r="U141" s="78"/>
      <c r="V141" s="78"/>
      <c r="W141" s="78"/>
      <c r="X141" s="78"/>
    </row>
    <row r="142" spans="1:24" x14ac:dyDescent="0.25">
      <c r="A142" s="111">
        <f t="shared" si="16"/>
        <v>101000</v>
      </c>
      <c r="B142" s="65"/>
      <c r="C142" s="79"/>
      <c r="D142" s="73"/>
      <c r="E142" s="74">
        <f t="shared" si="17"/>
        <v>1299.6705629776402</v>
      </c>
      <c r="F142" s="75">
        <f t="shared" si="15"/>
        <v>0</v>
      </c>
      <c r="G142" s="76">
        <f t="shared" si="18"/>
        <v>0</v>
      </c>
      <c r="H142" s="77">
        <f t="shared" si="19"/>
        <v>87500</v>
      </c>
      <c r="I142" s="77">
        <f t="shared" si="20"/>
        <v>114500</v>
      </c>
      <c r="S142" s="78"/>
      <c r="T142" s="78"/>
      <c r="U142" s="78"/>
      <c r="V142" s="78"/>
      <c r="W142" s="78"/>
      <c r="X142" s="78"/>
    </row>
    <row r="143" spans="1:24" x14ac:dyDescent="0.25">
      <c r="A143" s="111">
        <f t="shared" si="16"/>
        <v>102000</v>
      </c>
      <c r="B143" s="65"/>
      <c r="D143" s="73"/>
      <c r="E143" s="74">
        <f t="shared" si="17"/>
        <v>1293.6950766868592</v>
      </c>
      <c r="F143" s="75">
        <f t="shared" si="15"/>
        <v>0</v>
      </c>
      <c r="G143" s="76">
        <f t="shared" si="18"/>
        <v>0</v>
      </c>
      <c r="H143" s="77">
        <f t="shared" si="19"/>
        <v>88500</v>
      </c>
      <c r="I143" s="77">
        <f t="shared" si="20"/>
        <v>115500</v>
      </c>
    </row>
    <row r="144" spans="1:24" x14ac:dyDescent="0.25">
      <c r="A144" s="111">
        <f t="shared" si="16"/>
        <v>103000</v>
      </c>
      <c r="B144" s="65"/>
      <c r="D144" s="73"/>
      <c r="E144" s="74">
        <f t="shared" si="17"/>
        <v>1287.747063847758</v>
      </c>
      <c r="F144" s="75">
        <f t="shared" si="15"/>
        <v>0</v>
      </c>
      <c r="G144" s="76">
        <f t="shared" si="18"/>
        <v>0</v>
      </c>
      <c r="H144" s="77">
        <f t="shared" si="19"/>
        <v>89500</v>
      </c>
      <c r="I144" s="77">
        <f t="shared" si="20"/>
        <v>116500</v>
      </c>
    </row>
    <row r="145" spans="1:9" x14ac:dyDescent="0.25">
      <c r="A145" s="111">
        <f t="shared" si="16"/>
        <v>104000</v>
      </c>
      <c r="B145" s="65"/>
      <c r="D145" s="73"/>
      <c r="E145" s="74">
        <f t="shared" si="17"/>
        <v>1281.8263981458388</v>
      </c>
      <c r="F145" s="75">
        <f t="shared" si="15"/>
        <v>0</v>
      </c>
      <c r="G145" s="76">
        <f t="shared" si="18"/>
        <v>0</v>
      </c>
      <c r="H145" s="77">
        <f t="shared" si="19"/>
        <v>90500</v>
      </c>
      <c r="I145" s="77">
        <f t="shared" si="20"/>
        <v>117500</v>
      </c>
    </row>
    <row r="146" spans="1:9" x14ac:dyDescent="0.25">
      <c r="A146" s="111">
        <f t="shared" si="16"/>
        <v>105000</v>
      </c>
      <c r="B146" s="65"/>
      <c r="D146" s="73"/>
      <c r="E146" s="74">
        <f t="shared" si="17"/>
        <v>1275.9329538473601</v>
      </c>
      <c r="F146" s="75">
        <f t="shared" si="15"/>
        <v>0</v>
      </c>
      <c r="G146" s="76">
        <f t="shared" si="18"/>
        <v>0</v>
      </c>
      <c r="H146" s="77">
        <f t="shared" si="19"/>
        <v>91500</v>
      </c>
      <c r="I146" s="77">
        <f t="shared" si="20"/>
        <v>118500</v>
      </c>
    </row>
    <row r="147" spans="1:9" x14ac:dyDescent="0.25">
      <c r="A147" s="111">
        <f t="shared" si="16"/>
        <v>106000</v>
      </c>
      <c r="B147" s="65"/>
      <c r="D147" s="73"/>
      <c r="E147" s="74">
        <f t="shared" si="17"/>
        <v>1270.0666057966641</v>
      </c>
      <c r="F147" s="75">
        <f t="shared" si="15"/>
        <v>0</v>
      </c>
      <c r="G147" s="76">
        <f t="shared" si="18"/>
        <v>0</v>
      </c>
      <c r="H147" s="77">
        <f t="shared" si="19"/>
        <v>92500</v>
      </c>
      <c r="I147" s="77">
        <f t="shared" si="20"/>
        <v>119500</v>
      </c>
    </row>
    <row r="148" spans="1:9" x14ac:dyDescent="0.25">
      <c r="A148" s="111">
        <f t="shared" si="16"/>
        <v>107000</v>
      </c>
      <c r="B148" s="65"/>
      <c r="D148" s="73"/>
      <c r="E148" s="74">
        <f t="shared" si="17"/>
        <v>1264.2272294135219</v>
      </c>
      <c r="F148" s="75">
        <f t="shared" si="15"/>
        <v>0</v>
      </c>
      <c r="G148" s="76">
        <f t="shared" si="18"/>
        <v>0</v>
      </c>
      <c r="H148" s="77">
        <f t="shared" si="19"/>
        <v>93500</v>
      </c>
      <c r="I148" s="77">
        <f t="shared" si="20"/>
        <v>120500</v>
      </c>
    </row>
    <row r="149" spans="1:9" x14ac:dyDescent="0.25">
      <c r="A149" s="111">
        <f t="shared" si="16"/>
        <v>108000</v>
      </c>
      <c r="B149" s="65"/>
      <c r="D149" s="73"/>
      <c r="E149" s="74">
        <f t="shared" si="17"/>
        <v>1258.4147006904857</v>
      </c>
      <c r="F149" s="75">
        <f t="shared" si="15"/>
        <v>0</v>
      </c>
      <c r="G149" s="76">
        <f t="shared" si="18"/>
        <v>0</v>
      </c>
      <c r="H149" s="77">
        <f t="shared" si="19"/>
        <v>94500</v>
      </c>
      <c r="I149" s="77">
        <f t="shared" si="20"/>
        <v>121500</v>
      </c>
    </row>
    <row r="150" spans="1:9" x14ac:dyDescent="0.25">
      <c r="A150" s="111">
        <f t="shared" si="16"/>
        <v>109000</v>
      </c>
      <c r="B150" s="65"/>
      <c r="D150" s="73"/>
      <c r="E150" s="74">
        <f t="shared" si="17"/>
        <v>1252.6288961902549</v>
      </c>
      <c r="F150" s="75">
        <f t="shared" si="15"/>
        <v>0</v>
      </c>
      <c r="G150" s="76">
        <f t="shared" si="18"/>
        <v>0</v>
      </c>
      <c r="H150" s="77">
        <f t="shared" si="19"/>
        <v>95500</v>
      </c>
      <c r="I150" s="77">
        <f t="shared" si="20"/>
        <v>122500</v>
      </c>
    </row>
    <row r="151" spans="1:9" x14ac:dyDescent="0.25">
      <c r="A151" s="111">
        <f t="shared" si="16"/>
        <v>110000</v>
      </c>
      <c r="B151" s="65"/>
      <c r="D151" s="73"/>
      <c r="E151" s="74">
        <f t="shared" si="17"/>
        <v>1246.8696930430574</v>
      </c>
      <c r="F151" s="75">
        <f t="shared" si="15"/>
        <v>0</v>
      </c>
      <c r="G151" s="76">
        <f t="shared" si="18"/>
        <v>0</v>
      </c>
      <c r="H151" s="77">
        <f t="shared" si="19"/>
        <v>96500</v>
      </c>
      <c r="I151" s="77">
        <f t="shared" si="20"/>
        <v>123500</v>
      </c>
    </row>
    <row r="152" spans="1:9" x14ac:dyDescent="0.25">
      <c r="A152" s="111">
        <f t="shared" si="16"/>
        <v>111000</v>
      </c>
      <c r="B152" s="65"/>
      <c r="D152" s="73"/>
      <c r="E152" s="74">
        <f t="shared" si="17"/>
        <v>1241.1369689440371</v>
      </c>
      <c r="F152" s="75">
        <f t="shared" si="15"/>
        <v>0</v>
      </c>
      <c r="G152" s="76">
        <f t="shared" si="18"/>
        <v>0</v>
      </c>
      <c r="H152" s="77">
        <f t="shared" si="19"/>
        <v>97500</v>
      </c>
      <c r="I152" s="77">
        <f t="shared" si="20"/>
        <v>124500</v>
      </c>
    </row>
    <row r="153" spans="1:9" x14ac:dyDescent="0.25">
      <c r="A153" s="111">
        <f t="shared" si="16"/>
        <v>112000</v>
      </c>
      <c r="B153" s="65"/>
      <c r="D153" s="73"/>
      <c r="E153" s="74">
        <f t="shared" si="17"/>
        <v>1235.4306021506593</v>
      </c>
      <c r="F153" s="75">
        <f t="shared" si="15"/>
        <v>0</v>
      </c>
      <c r="G153" s="76">
        <f t="shared" si="18"/>
        <v>0</v>
      </c>
      <c r="H153" s="77">
        <f t="shared" si="19"/>
        <v>98500</v>
      </c>
      <c r="I153" s="77">
        <f t="shared" si="20"/>
        <v>125500</v>
      </c>
    </row>
    <row r="154" spans="1:9" x14ac:dyDescent="0.25">
      <c r="A154" s="111">
        <f t="shared" si="16"/>
        <v>113000</v>
      </c>
      <c r="B154" s="65"/>
      <c r="D154" s="73"/>
      <c r="E154" s="74">
        <f t="shared" si="17"/>
        <v>1229.750471480123</v>
      </c>
      <c r="F154" s="75">
        <f t="shared" si="15"/>
        <v>0</v>
      </c>
      <c r="G154" s="76">
        <f t="shared" si="18"/>
        <v>0</v>
      </c>
      <c r="H154" s="77">
        <f t="shared" si="19"/>
        <v>99500</v>
      </c>
      <c r="I154" s="77">
        <f t="shared" si="20"/>
        <v>126500</v>
      </c>
    </row>
    <row r="155" spans="1:9" x14ac:dyDescent="0.25">
      <c r="A155" s="111">
        <f t="shared" si="16"/>
        <v>114000</v>
      </c>
      <c r="B155" s="65"/>
      <c r="D155" s="73"/>
      <c r="E155" s="74">
        <f t="shared" si="17"/>
        <v>1224.0964563067892</v>
      </c>
      <c r="F155" s="75">
        <f t="shared" si="15"/>
        <v>0</v>
      </c>
      <c r="G155" s="76">
        <f t="shared" si="18"/>
        <v>0</v>
      </c>
      <c r="H155" s="77">
        <f t="shared" si="19"/>
        <v>100500</v>
      </c>
      <c r="I155" s="77">
        <f t="shared" si="20"/>
        <v>127500</v>
      </c>
    </row>
    <row r="156" spans="1:9" x14ac:dyDescent="0.25">
      <c r="A156" s="111">
        <f t="shared" si="16"/>
        <v>115000</v>
      </c>
      <c r="B156" s="65"/>
      <c r="D156" s="73"/>
      <c r="E156" s="74">
        <f t="shared" si="17"/>
        <v>1218.4684365596183</v>
      </c>
      <c r="F156" s="75">
        <f t="shared" si="15"/>
        <v>0</v>
      </c>
      <c r="G156" s="76">
        <f t="shared" si="18"/>
        <v>0</v>
      </c>
      <c r="H156" s="77">
        <f t="shared" si="19"/>
        <v>101500</v>
      </c>
      <c r="I156" s="77">
        <f t="shared" si="20"/>
        <v>128500</v>
      </c>
    </row>
    <row r="157" spans="1:9" x14ac:dyDescent="0.25">
      <c r="A157" s="111">
        <f t="shared" si="16"/>
        <v>116000</v>
      </c>
      <c r="B157" s="65"/>
      <c r="D157" s="73"/>
      <c r="E157" s="74">
        <f t="shared" si="17"/>
        <v>1212.8662927196208</v>
      </c>
      <c r="F157" s="75">
        <f t="shared" si="15"/>
        <v>0</v>
      </c>
      <c r="G157" s="76">
        <f t="shared" si="18"/>
        <v>0</v>
      </c>
      <c r="H157" s="77">
        <f t="shared" si="19"/>
        <v>102500</v>
      </c>
      <c r="I157" s="77">
        <f t="shared" si="20"/>
        <v>129500</v>
      </c>
    </row>
    <row r="158" spans="1:9" x14ac:dyDescent="0.25">
      <c r="A158" s="111">
        <f t="shared" si="16"/>
        <v>117000</v>
      </c>
      <c r="B158" s="65"/>
      <c r="D158" s="73"/>
      <c r="E158" s="74">
        <f t="shared" si="17"/>
        <v>1207.2899058173186</v>
      </c>
      <c r="F158" s="75">
        <f t="shared" si="15"/>
        <v>0</v>
      </c>
      <c r="G158" s="76">
        <f t="shared" si="18"/>
        <v>0</v>
      </c>
      <c r="H158" s="77">
        <f t="shared" si="19"/>
        <v>103500</v>
      </c>
      <c r="I158" s="77">
        <f t="shared" si="20"/>
        <v>130500</v>
      </c>
    </row>
    <row r="159" spans="1:9" x14ac:dyDescent="0.25">
      <c r="A159" s="111">
        <f t="shared" si="16"/>
        <v>118000</v>
      </c>
      <c r="B159" s="65"/>
      <c r="D159" s="73"/>
      <c r="E159" s="74">
        <f t="shared" si="17"/>
        <v>1201.7391574302185</v>
      </c>
      <c r="F159" s="75">
        <f t="shared" si="15"/>
        <v>0</v>
      </c>
      <c r="G159" s="76">
        <f t="shared" si="18"/>
        <v>0</v>
      </c>
      <c r="H159" s="77">
        <f t="shared" si="19"/>
        <v>104500</v>
      </c>
      <c r="I159" s="77">
        <f t="shared" si="20"/>
        <v>131500</v>
      </c>
    </row>
    <row r="160" spans="1:9" x14ac:dyDescent="0.25">
      <c r="A160" s="111">
        <f t="shared" si="16"/>
        <v>119000</v>
      </c>
      <c r="B160" s="65"/>
      <c r="D160" s="73"/>
      <c r="E160" s="74">
        <f t="shared" ref="E160:E167" si="21">IF(A160&lt;=$C$21,$C$17*EXP(-A160/$C$19),$C$18*EXP(-(A160-$C$21)/$C$20))</f>
        <v>1196.213929680298</v>
      </c>
      <c r="F160" s="75">
        <f t="shared" si="15"/>
        <v>0</v>
      </c>
      <c r="G160" s="76">
        <f t="shared" ref="G160:G167" si="22">IF(A160&lt;=$C$21,($C$5-$C$8)*(F160/$C$12)^(1/$C$11)+$C$8, ($C$28-$C$8)*(F160/$C$29)^(1/$C$11)+$C$8)</f>
        <v>0</v>
      </c>
      <c r="H160" s="77">
        <f t="shared" ref="H160:H167" si="23">A160-$C$6/2</f>
        <v>105500</v>
      </c>
      <c r="I160" s="77">
        <f t="shared" ref="I160:I167" si="24">A160+$C$6/2</f>
        <v>132500</v>
      </c>
    </row>
    <row r="161" spans="1:9" x14ac:dyDescent="0.25">
      <c r="A161" s="111">
        <f t="shared" si="16"/>
        <v>120000</v>
      </c>
      <c r="B161" s="65"/>
      <c r="D161" s="73"/>
      <c r="E161" s="74">
        <f t="shared" si="21"/>
        <v>1190.7141052315012</v>
      </c>
      <c r="F161" s="75">
        <f t="shared" ref="F161:F167" si="25">IF(A161&lt;=$C$21,IF($C$12*(1-$C$25*(EXP(A161/$C$19)-1))&gt;0,$C$12*(1-$C$25*(EXP(A161/$C$19)-1)),0),IF($C$29*(1-$C$27*(EXP((A161-$C$21)/$C$20)-1))&gt;0,$C$29*(1-$C$27*(EXP((A161-$C$21)/$C$20)-1)),0))</f>
        <v>0</v>
      </c>
      <c r="G161" s="76">
        <f t="shared" si="22"/>
        <v>0</v>
      </c>
      <c r="H161" s="77">
        <f t="shared" si="23"/>
        <v>106500</v>
      </c>
      <c r="I161" s="77">
        <f t="shared" si="24"/>
        <v>133500</v>
      </c>
    </row>
    <row r="162" spans="1:9" x14ac:dyDescent="0.25">
      <c r="A162" s="111">
        <f t="shared" si="16"/>
        <v>121000</v>
      </c>
      <c r="B162" s="65"/>
      <c r="D162" s="73"/>
      <c r="E162" s="74">
        <f t="shared" si="21"/>
        <v>1185.2395672872478</v>
      </c>
      <c r="F162" s="75">
        <f t="shared" si="25"/>
        <v>0</v>
      </c>
      <c r="G162" s="76">
        <f t="shared" si="22"/>
        <v>0</v>
      </c>
      <c r="H162" s="77">
        <f t="shared" si="23"/>
        <v>107500</v>
      </c>
      <c r="I162" s="77">
        <f t="shared" si="24"/>
        <v>134500</v>
      </c>
    </row>
    <row r="163" spans="1:9" x14ac:dyDescent="0.25">
      <c r="A163" s="111">
        <f t="shared" si="16"/>
        <v>122000</v>
      </c>
      <c r="B163" s="65"/>
      <c r="D163" s="73"/>
      <c r="E163" s="74">
        <f t="shared" si="21"/>
        <v>1179.7901995879517</v>
      </c>
      <c r="F163" s="75">
        <f t="shared" si="25"/>
        <v>0</v>
      </c>
      <c r="G163" s="76">
        <f t="shared" si="22"/>
        <v>0</v>
      </c>
      <c r="H163" s="77">
        <f t="shared" si="23"/>
        <v>108500</v>
      </c>
      <c r="I163" s="77">
        <f t="shared" si="24"/>
        <v>135500</v>
      </c>
    </row>
    <row r="164" spans="1:9" x14ac:dyDescent="0.25">
      <c r="A164" s="111">
        <f t="shared" si="16"/>
        <v>123000</v>
      </c>
      <c r="B164" s="65"/>
      <c r="D164" s="73"/>
      <c r="E164" s="74">
        <f t="shared" si="21"/>
        <v>1174.3658864085537</v>
      </c>
      <c r="F164" s="75">
        <f t="shared" si="25"/>
        <v>0</v>
      </c>
      <c r="G164" s="76">
        <f t="shared" si="22"/>
        <v>0</v>
      </c>
      <c r="H164" s="77">
        <f t="shared" si="23"/>
        <v>109500</v>
      </c>
      <c r="I164" s="77">
        <f t="shared" si="24"/>
        <v>136500</v>
      </c>
    </row>
    <row r="165" spans="1:9" x14ac:dyDescent="0.25">
      <c r="A165" s="111">
        <f t="shared" si="16"/>
        <v>124000</v>
      </c>
      <c r="B165" s="65"/>
      <c r="D165" s="73"/>
      <c r="E165" s="74">
        <f t="shared" si="21"/>
        <v>1168.9665125560616</v>
      </c>
      <c r="F165" s="75">
        <f t="shared" si="25"/>
        <v>0</v>
      </c>
      <c r="G165" s="76">
        <f t="shared" si="22"/>
        <v>0</v>
      </c>
      <c r="H165" s="77">
        <f t="shared" si="23"/>
        <v>110500</v>
      </c>
      <c r="I165" s="77">
        <f t="shared" si="24"/>
        <v>137500</v>
      </c>
    </row>
    <row r="166" spans="1:9" x14ac:dyDescent="0.25">
      <c r="A166" s="111">
        <f t="shared" si="16"/>
        <v>125000</v>
      </c>
      <c r="B166" s="65"/>
      <c r="D166" s="73"/>
      <c r="E166" s="74">
        <f t="shared" si="21"/>
        <v>1163.5919633671062</v>
      </c>
      <c r="F166" s="75">
        <f t="shared" si="25"/>
        <v>0</v>
      </c>
      <c r="G166" s="76">
        <f t="shared" si="22"/>
        <v>0</v>
      </c>
      <c r="H166" s="77">
        <f t="shared" si="23"/>
        <v>111500</v>
      </c>
      <c r="I166" s="77">
        <f t="shared" si="24"/>
        <v>138500</v>
      </c>
    </row>
    <row r="167" spans="1:9" ht="15.75" thickBot="1" x14ac:dyDescent="0.3">
      <c r="A167" s="112">
        <f t="shared" si="16"/>
        <v>126000</v>
      </c>
      <c r="B167" s="81"/>
      <c r="C167" s="27"/>
      <c r="D167" s="82"/>
      <c r="E167" s="83">
        <f t="shared" si="21"/>
        <v>1158.2421247055047</v>
      </c>
      <c r="F167" s="84">
        <f t="shared" si="25"/>
        <v>0</v>
      </c>
      <c r="G167" s="85">
        <f t="shared" si="22"/>
        <v>0</v>
      </c>
      <c r="H167" s="86">
        <f t="shared" si="23"/>
        <v>112500</v>
      </c>
      <c r="I167" s="86">
        <f t="shared" si="24"/>
        <v>139500</v>
      </c>
    </row>
    <row r="168" spans="1:9" x14ac:dyDescent="0.25">
      <c r="B168" s="67"/>
      <c r="C168" s="67"/>
      <c r="D168" s="67"/>
    </row>
  </sheetData>
  <mergeCells count="7">
    <mergeCell ref="F25:I29"/>
    <mergeCell ref="A3:D3"/>
    <mergeCell ref="A10:D10"/>
    <mergeCell ref="A16:D16"/>
    <mergeCell ref="A24:D24"/>
    <mergeCell ref="F3:I3"/>
    <mergeCell ref="F24:I2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</vt:lpstr>
      <vt:lpstr>20-10-1989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2012-12-21T13:14:37Z</dcterms:modified>
</cp:coreProperties>
</file>