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 activeTab="4"/>
  </bookViews>
  <sheets>
    <sheet name="Overview" sheetId="52" r:id="rId1"/>
    <sheet name="4-4-1980" sheetId="18" r:id="rId2"/>
    <sheet name="31-12-1982" sheetId="54" r:id="rId3"/>
    <sheet name="14-7-1994" sheetId="55" r:id="rId4"/>
    <sheet name="24-7-1994" sheetId="56" r:id="rId5"/>
    <sheet name="10-8-1994" sheetId="57" r:id="rId6"/>
  </sheets>
  <calcPr calcId="145621" iterate="1"/>
</workbook>
</file>

<file path=xl/calcChain.xml><?xml version="1.0" encoding="utf-8"?>
<calcChain xmlns="http://schemas.openxmlformats.org/spreadsheetml/2006/main">
  <c r="A45" i="57" l="1"/>
  <c r="A46" i="57" s="1"/>
  <c r="I44" i="57"/>
  <c r="H44" i="57"/>
  <c r="A43" i="57"/>
  <c r="I43" i="57" s="1"/>
  <c r="C22" i="57"/>
  <c r="C21" i="57"/>
  <c r="C20" i="57"/>
  <c r="C19" i="57"/>
  <c r="C18" i="57"/>
  <c r="C17" i="57"/>
  <c r="C14" i="57"/>
  <c r="A42" i="56"/>
  <c r="I42" i="56" s="1"/>
  <c r="I41" i="56"/>
  <c r="H41" i="56"/>
  <c r="A40" i="56"/>
  <c r="H40" i="56" s="1"/>
  <c r="A39" i="56"/>
  <c r="H39" i="56" s="1"/>
  <c r="A38" i="56"/>
  <c r="H38" i="56" s="1"/>
  <c r="A37" i="56"/>
  <c r="H37" i="56" s="1"/>
  <c r="A36" i="56"/>
  <c r="H36" i="56" s="1"/>
  <c r="A35" i="56"/>
  <c r="H35" i="56" s="1"/>
  <c r="A34" i="56"/>
  <c r="H34" i="56" s="1"/>
  <c r="A33" i="56"/>
  <c r="H33" i="56" s="1"/>
  <c r="A32" i="56"/>
  <c r="H32" i="56" s="1"/>
  <c r="C22" i="56"/>
  <c r="C21" i="56"/>
  <c r="C20" i="56"/>
  <c r="C19" i="56"/>
  <c r="C18" i="56"/>
  <c r="C17" i="56"/>
  <c r="C14" i="56"/>
  <c r="A42" i="55"/>
  <c r="I42" i="55" s="1"/>
  <c r="I41" i="55"/>
  <c r="H41" i="55"/>
  <c r="A40" i="55"/>
  <c r="H40" i="55" s="1"/>
  <c r="A39" i="55"/>
  <c r="H39" i="55" s="1"/>
  <c r="A38" i="55"/>
  <c r="H38" i="55" s="1"/>
  <c r="A37" i="55"/>
  <c r="H37" i="55" s="1"/>
  <c r="A36" i="55"/>
  <c r="H36" i="55" s="1"/>
  <c r="A35" i="55"/>
  <c r="H35" i="55" s="1"/>
  <c r="A34" i="55"/>
  <c r="H34" i="55" s="1"/>
  <c r="A33" i="55"/>
  <c r="H33" i="55" s="1"/>
  <c r="A32" i="55"/>
  <c r="H32" i="55" s="1"/>
  <c r="C22" i="55"/>
  <c r="C21" i="55"/>
  <c r="C20" i="55"/>
  <c r="C19" i="55"/>
  <c r="C18" i="55"/>
  <c r="C17" i="55"/>
  <c r="C14" i="55"/>
  <c r="A42" i="54"/>
  <c r="I42" i="54" s="1"/>
  <c r="I41" i="54"/>
  <c r="H41" i="54"/>
  <c r="A40" i="54"/>
  <c r="H40" i="54" s="1"/>
  <c r="A39" i="54"/>
  <c r="H39" i="54" s="1"/>
  <c r="A38" i="54"/>
  <c r="H38" i="54" s="1"/>
  <c r="A37" i="54"/>
  <c r="H37" i="54" s="1"/>
  <c r="A36" i="54"/>
  <c r="H36" i="54" s="1"/>
  <c r="A35" i="54"/>
  <c r="H35" i="54" s="1"/>
  <c r="A34" i="54"/>
  <c r="H34" i="54" s="1"/>
  <c r="A33" i="54"/>
  <c r="H33" i="54" s="1"/>
  <c r="A32" i="54"/>
  <c r="H32" i="54" s="1"/>
  <c r="C22" i="54"/>
  <c r="C21" i="54"/>
  <c r="C20" i="54"/>
  <c r="C19" i="54"/>
  <c r="C18" i="54"/>
  <c r="C17" i="54"/>
  <c r="C14" i="54"/>
  <c r="A42" i="57" l="1"/>
  <c r="I42" i="57" s="1"/>
  <c r="A41" i="57"/>
  <c r="C28" i="57"/>
  <c r="C32" i="57" s="1"/>
  <c r="C31" i="57" s="1"/>
  <c r="A47" i="57"/>
  <c r="H46" i="57"/>
  <c r="F46" i="57"/>
  <c r="I46" i="57"/>
  <c r="G46" i="57"/>
  <c r="E46" i="57"/>
  <c r="F41" i="57"/>
  <c r="G41" i="57" s="1"/>
  <c r="H41" i="57"/>
  <c r="F42" i="57"/>
  <c r="G42" i="57" s="1"/>
  <c r="H42" i="57"/>
  <c r="F43" i="57"/>
  <c r="G43" i="57" s="1"/>
  <c r="H43" i="57"/>
  <c r="E44" i="57"/>
  <c r="E45" i="57"/>
  <c r="I45" i="57"/>
  <c r="E41" i="57"/>
  <c r="E42" i="57"/>
  <c r="E43" i="57"/>
  <c r="F45" i="57"/>
  <c r="G45" i="57" s="1"/>
  <c r="H45" i="57"/>
  <c r="C25" i="56"/>
  <c r="C29" i="56" s="1"/>
  <c r="C28" i="56" s="1"/>
  <c r="C26" i="56"/>
  <c r="C27" i="56" s="1"/>
  <c r="E32" i="56"/>
  <c r="I32" i="56"/>
  <c r="E33" i="56"/>
  <c r="I33" i="56"/>
  <c r="E34" i="56"/>
  <c r="I34" i="56"/>
  <c r="E35" i="56"/>
  <c r="I35" i="56"/>
  <c r="E36" i="56"/>
  <c r="I36" i="56"/>
  <c r="E37" i="56"/>
  <c r="I37" i="56"/>
  <c r="E38" i="56"/>
  <c r="I38" i="56"/>
  <c r="E39" i="56"/>
  <c r="I39" i="56"/>
  <c r="E40" i="56"/>
  <c r="I40" i="56"/>
  <c r="F41" i="56"/>
  <c r="G41" i="56" s="1"/>
  <c r="F42" i="56"/>
  <c r="H42" i="56"/>
  <c r="A43" i="56"/>
  <c r="F32" i="56"/>
  <c r="G32" i="56" s="1"/>
  <c r="F33" i="56"/>
  <c r="G33" i="56" s="1"/>
  <c r="F34" i="56"/>
  <c r="G34" i="56" s="1"/>
  <c r="F35" i="56"/>
  <c r="G35" i="56" s="1"/>
  <c r="F36" i="56"/>
  <c r="G36" i="56" s="1"/>
  <c r="F37" i="56"/>
  <c r="G37" i="56" s="1"/>
  <c r="F38" i="56"/>
  <c r="G38" i="56" s="1"/>
  <c r="F39" i="56"/>
  <c r="G39" i="56" s="1"/>
  <c r="F40" i="56"/>
  <c r="G40" i="56" s="1"/>
  <c r="E41" i="56"/>
  <c r="E42" i="56"/>
  <c r="G42" i="56"/>
  <c r="C25" i="55"/>
  <c r="C29" i="55" s="1"/>
  <c r="C28" i="55" s="1"/>
  <c r="E32" i="55"/>
  <c r="I32" i="55"/>
  <c r="E33" i="55"/>
  <c r="I33" i="55"/>
  <c r="E34" i="55"/>
  <c r="I34" i="55"/>
  <c r="E35" i="55"/>
  <c r="I35" i="55"/>
  <c r="E36" i="55"/>
  <c r="I36" i="55"/>
  <c r="E37" i="55"/>
  <c r="I37" i="55"/>
  <c r="E38" i="55"/>
  <c r="I38" i="55"/>
  <c r="E39" i="55"/>
  <c r="I39" i="55"/>
  <c r="E40" i="55"/>
  <c r="I40" i="55"/>
  <c r="F41" i="55"/>
  <c r="G41" i="55" s="1"/>
  <c r="F42" i="55"/>
  <c r="H42" i="55"/>
  <c r="A43" i="55"/>
  <c r="F32" i="55"/>
  <c r="G32" i="55" s="1"/>
  <c r="F33" i="55"/>
  <c r="G33" i="55" s="1"/>
  <c r="F34" i="55"/>
  <c r="G34" i="55" s="1"/>
  <c r="F35" i="55"/>
  <c r="G35" i="55" s="1"/>
  <c r="F36" i="55"/>
  <c r="G36" i="55" s="1"/>
  <c r="F37" i="55"/>
  <c r="G37" i="55" s="1"/>
  <c r="F38" i="55"/>
  <c r="G38" i="55" s="1"/>
  <c r="F39" i="55"/>
  <c r="G39" i="55" s="1"/>
  <c r="F40" i="55"/>
  <c r="G40" i="55" s="1"/>
  <c r="E41" i="55"/>
  <c r="E42" i="55"/>
  <c r="G42" i="55"/>
  <c r="C25" i="54"/>
  <c r="C29" i="54" s="1"/>
  <c r="C28" i="54" s="1"/>
  <c r="E32" i="54"/>
  <c r="I32" i="54"/>
  <c r="E33" i="54"/>
  <c r="I33" i="54"/>
  <c r="E34" i="54"/>
  <c r="I34" i="54"/>
  <c r="E35" i="54"/>
  <c r="I35" i="54"/>
  <c r="E36" i="54"/>
  <c r="I36" i="54"/>
  <c r="E37" i="54"/>
  <c r="I37" i="54"/>
  <c r="E38" i="54"/>
  <c r="I38" i="54"/>
  <c r="E39" i="54"/>
  <c r="I39" i="54"/>
  <c r="E40" i="54"/>
  <c r="I40" i="54"/>
  <c r="F42" i="54"/>
  <c r="H42" i="54"/>
  <c r="A43" i="54"/>
  <c r="F32" i="54"/>
  <c r="G32" i="54" s="1"/>
  <c r="F33" i="54"/>
  <c r="G33" i="54" s="1"/>
  <c r="F34" i="54"/>
  <c r="G34" i="54" s="1"/>
  <c r="F35" i="54"/>
  <c r="G35" i="54" s="1"/>
  <c r="F36" i="54"/>
  <c r="G36" i="54" s="1"/>
  <c r="F37" i="54"/>
  <c r="G37" i="54" s="1"/>
  <c r="F38" i="54"/>
  <c r="G38" i="54" s="1"/>
  <c r="F39" i="54"/>
  <c r="G39" i="54" s="1"/>
  <c r="F40" i="54"/>
  <c r="G40" i="54" s="1"/>
  <c r="E41" i="54"/>
  <c r="E42" i="54"/>
  <c r="G42" i="54"/>
  <c r="C22" i="18"/>
  <c r="C21" i="18"/>
  <c r="C20" i="18"/>
  <c r="C19" i="18"/>
  <c r="C18" i="18"/>
  <c r="C17" i="18"/>
  <c r="F44" i="57" l="1"/>
  <c r="G44" i="57" s="1"/>
  <c r="I41" i="57"/>
  <c r="A40" i="57"/>
  <c r="C29" i="57"/>
  <c r="C30" i="57" s="1"/>
  <c r="A48" i="57"/>
  <c r="H47" i="57"/>
  <c r="F47" i="57"/>
  <c r="G47" i="57" s="1"/>
  <c r="I47" i="57"/>
  <c r="E47" i="57"/>
  <c r="I43" i="56"/>
  <c r="E43" i="56"/>
  <c r="A44" i="56"/>
  <c r="H43" i="56"/>
  <c r="F43" i="56"/>
  <c r="G43" i="56" s="1"/>
  <c r="C26" i="55"/>
  <c r="C27" i="55" s="1"/>
  <c r="I43" i="55"/>
  <c r="E43" i="55"/>
  <c r="A44" i="55"/>
  <c r="H43" i="55"/>
  <c r="F43" i="55"/>
  <c r="G43" i="55" s="1"/>
  <c r="F41" i="54"/>
  <c r="G41" i="54" s="1"/>
  <c r="C26" i="54"/>
  <c r="C27" i="54" s="1"/>
  <c r="I43" i="54"/>
  <c r="E43" i="54"/>
  <c r="A44" i="54"/>
  <c r="H43" i="54"/>
  <c r="F43" i="54"/>
  <c r="G43" i="54" s="1"/>
  <c r="A42" i="18"/>
  <c r="I42" i="18" s="1"/>
  <c r="I41" i="18"/>
  <c r="H41" i="18"/>
  <c r="E41" i="18"/>
  <c r="A40" i="18"/>
  <c r="H40" i="18" s="1"/>
  <c r="C14" i="18"/>
  <c r="I40" i="57" l="1"/>
  <c r="A39" i="57"/>
  <c r="H40" i="57"/>
  <c r="F40" i="57"/>
  <c r="G40" i="57" s="1"/>
  <c r="E40" i="57"/>
  <c r="A49" i="57"/>
  <c r="H48" i="57"/>
  <c r="F48" i="57"/>
  <c r="G48" i="57" s="1"/>
  <c r="I48" i="57"/>
  <c r="E48" i="57"/>
  <c r="I44" i="56"/>
  <c r="E44" i="56"/>
  <c r="A45" i="56"/>
  <c r="H44" i="56"/>
  <c r="F44" i="56"/>
  <c r="G44" i="56" s="1"/>
  <c r="I44" i="55"/>
  <c r="E44" i="55"/>
  <c r="A45" i="55"/>
  <c r="H44" i="55"/>
  <c r="F44" i="55"/>
  <c r="G44" i="55" s="1"/>
  <c r="I44" i="54"/>
  <c r="E44" i="54"/>
  <c r="A45" i="54"/>
  <c r="H44" i="54"/>
  <c r="F44" i="54"/>
  <c r="G44" i="54" s="1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I39" i="57" l="1"/>
  <c r="A38" i="57"/>
  <c r="H39" i="57"/>
  <c r="E39" i="57"/>
  <c r="F39" i="57"/>
  <c r="G39" i="57" s="1"/>
  <c r="A50" i="57"/>
  <c r="H49" i="57"/>
  <c r="F49" i="57"/>
  <c r="I49" i="57"/>
  <c r="G49" i="57"/>
  <c r="E49" i="57"/>
  <c r="I45" i="56"/>
  <c r="E45" i="56"/>
  <c r="A46" i="56"/>
  <c r="H45" i="56"/>
  <c r="F45" i="56"/>
  <c r="G45" i="56" s="1"/>
  <c r="I45" i="55"/>
  <c r="E45" i="55"/>
  <c r="A46" i="55"/>
  <c r="H45" i="55"/>
  <c r="F45" i="55"/>
  <c r="G45" i="55" s="1"/>
  <c r="I45" i="54"/>
  <c r="E45" i="54"/>
  <c r="A46" i="54"/>
  <c r="H45" i="54"/>
  <c r="F45" i="54"/>
  <c r="G45" i="54" s="1"/>
  <c r="F34" i="18"/>
  <c r="F36" i="18"/>
  <c r="F38" i="18"/>
  <c r="F40" i="18"/>
  <c r="G40" i="18" s="1"/>
  <c r="F32" i="18"/>
  <c r="F33" i="18"/>
  <c r="F35" i="18"/>
  <c r="F37" i="18"/>
  <c r="F39" i="18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G38" i="18"/>
  <c r="C29" i="18"/>
  <c r="G39" i="18"/>
  <c r="I38" i="18"/>
  <c r="A37" i="18"/>
  <c r="I43" i="18"/>
  <c r="E43" i="18"/>
  <c r="H43" i="18"/>
  <c r="I38" i="57" l="1"/>
  <c r="A37" i="57"/>
  <c r="H38" i="57"/>
  <c r="F38" i="57"/>
  <c r="G38" i="57" s="1"/>
  <c r="E38" i="57"/>
  <c r="A51" i="57"/>
  <c r="H50" i="57"/>
  <c r="F50" i="57"/>
  <c r="G50" i="57" s="1"/>
  <c r="I50" i="57"/>
  <c r="E50" i="57"/>
  <c r="I46" i="56"/>
  <c r="E46" i="56"/>
  <c r="A47" i="56"/>
  <c r="H46" i="56"/>
  <c r="F46" i="56"/>
  <c r="G46" i="56" s="1"/>
  <c r="I46" i="55"/>
  <c r="E46" i="55"/>
  <c r="A47" i="55"/>
  <c r="H46" i="55"/>
  <c r="F46" i="55"/>
  <c r="G46" i="55" s="1"/>
  <c r="G37" i="18"/>
  <c r="I46" i="54"/>
  <c r="E46" i="54"/>
  <c r="A47" i="54"/>
  <c r="H46" i="54"/>
  <c r="F46" i="54"/>
  <c r="G46" i="54" s="1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I37" i="57" l="1"/>
  <c r="A36" i="57"/>
  <c r="H37" i="57"/>
  <c r="E37" i="57"/>
  <c r="F37" i="57"/>
  <c r="G37" i="57" s="1"/>
  <c r="A52" i="57"/>
  <c r="H51" i="57"/>
  <c r="F51" i="57"/>
  <c r="I51" i="57"/>
  <c r="G51" i="57"/>
  <c r="E51" i="57"/>
  <c r="I47" i="56"/>
  <c r="E47" i="56"/>
  <c r="A48" i="56"/>
  <c r="H47" i="56"/>
  <c r="F47" i="56"/>
  <c r="G47" i="56" s="1"/>
  <c r="I47" i="55"/>
  <c r="E47" i="55"/>
  <c r="A48" i="55"/>
  <c r="H47" i="55"/>
  <c r="F47" i="55"/>
  <c r="G47" i="55" s="1"/>
  <c r="I47" i="54"/>
  <c r="E47" i="54"/>
  <c r="A48" i="54"/>
  <c r="H47" i="54"/>
  <c r="F47" i="54"/>
  <c r="G47" i="54" s="1"/>
  <c r="F46" i="18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G46" i="18"/>
  <c r="I46" i="18"/>
  <c r="E46" i="18"/>
  <c r="I36" i="57" l="1"/>
  <c r="A35" i="57"/>
  <c r="H36" i="57"/>
  <c r="F36" i="57"/>
  <c r="G36" i="57" s="1"/>
  <c r="E36" i="57"/>
  <c r="A53" i="57"/>
  <c r="H52" i="57"/>
  <c r="F52" i="57"/>
  <c r="G52" i="57" s="1"/>
  <c r="I52" i="57"/>
  <c r="E52" i="57"/>
  <c r="I48" i="56"/>
  <c r="E48" i="56"/>
  <c r="A49" i="56"/>
  <c r="H48" i="56"/>
  <c r="F48" i="56"/>
  <c r="G48" i="56" s="1"/>
  <c r="I48" i="55"/>
  <c r="E48" i="55"/>
  <c r="A49" i="55"/>
  <c r="H48" i="55"/>
  <c r="F48" i="55"/>
  <c r="G48" i="55" s="1"/>
  <c r="I48" i="54"/>
  <c r="E48" i="54"/>
  <c r="A49" i="54"/>
  <c r="H48" i="54"/>
  <c r="F48" i="54"/>
  <c r="G48" i="54" s="1"/>
  <c r="H34" i="18"/>
  <c r="E34" i="18"/>
  <c r="A33" i="18"/>
  <c r="I34" i="18"/>
  <c r="G34" i="18"/>
  <c r="H47" i="18"/>
  <c r="G47" i="18"/>
  <c r="I47" i="18"/>
  <c r="E47" i="18"/>
  <c r="I35" i="57" l="1"/>
  <c r="H35" i="57"/>
  <c r="E35" i="57"/>
  <c r="F35" i="57"/>
  <c r="G35" i="57" s="1"/>
  <c r="A54" i="57"/>
  <c r="H53" i="57"/>
  <c r="F53" i="57"/>
  <c r="G53" i="57" s="1"/>
  <c r="I53" i="57"/>
  <c r="E53" i="57"/>
  <c r="I49" i="56"/>
  <c r="E49" i="56"/>
  <c r="A50" i="56"/>
  <c r="H49" i="56"/>
  <c r="F49" i="56"/>
  <c r="G49" i="56" s="1"/>
  <c r="I49" i="55"/>
  <c r="E49" i="55"/>
  <c r="A50" i="55"/>
  <c r="H49" i="55"/>
  <c r="F49" i="55"/>
  <c r="G49" i="55" s="1"/>
  <c r="I49" i="54"/>
  <c r="E49" i="54"/>
  <c r="A50" i="54"/>
  <c r="H49" i="54"/>
  <c r="F49" i="54"/>
  <c r="G49" i="54" s="1"/>
  <c r="H33" i="18"/>
  <c r="I33" i="18"/>
  <c r="E33" i="18"/>
  <c r="A32" i="18"/>
  <c r="G33" i="18"/>
  <c r="H48" i="18"/>
  <c r="G48" i="18"/>
  <c r="I48" i="18"/>
  <c r="E48" i="18"/>
  <c r="A55" i="57" l="1"/>
  <c r="H54" i="57"/>
  <c r="F54" i="57"/>
  <c r="G54" i="57" s="1"/>
  <c r="I54" i="57"/>
  <c r="E54" i="57"/>
  <c r="I50" i="56"/>
  <c r="E50" i="56"/>
  <c r="A51" i="56"/>
  <c r="H50" i="56"/>
  <c r="F50" i="56"/>
  <c r="G50" i="56" s="1"/>
  <c r="I50" i="55"/>
  <c r="E50" i="55"/>
  <c r="A51" i="55"/>
  <c r="H50" i="55"/>
  <c r="F50" i="55"/>
  <c r="G50" i="55" s="1"/>
  <c r="I50" i="54"/>
  <c r="E50" i="54"/>
  <c r="A51" i="54"/>
  <c r="H50" i="54"/>
  <c r="F50" i="54"/>
  <c r="G50" i="54" s="1"/>
  <c r="H32" i="18"/>
  <c r="E32" i="18"/>
  <c r="I32" i="18"/>
  <c r="G32" i="18"/>
  <c r="H49" i="18"/>
  <c r="G49" i="18"/>
  <c r="I49" i="18"/>
  <c r="E49" i="18"/>
  <c r="A56" i="57" l="1"/>
  <c r="H55" i="57"/>
  <c r="F55" i="57"/>
  <c r="G55" i="57" s="1"/>
  <c r="I55" i="57"/>
  <c r="E55" i="57"/>
  <c r="I51" i="56"/>
  <c r="E51" i="56"/>
  <c r="A52" i="56"/>
  <c r="H51" i="56"/>
  <c r="F51" i="56"/>
  <c r="G51" i="56" s="1"/>
  <c r="I51" i="55"/>
  <c r="E51" i="55"/>
  <c r="A52" i="55"/>
  <c r="H51" i="55"/>
  <c r="F51" i="55"/>
  <c r="G51" i="55" s="1"/>
  <c r="I51" i="54"/>
  <c r="E51" i="54"/>
  <c r="A52" i="54"/>
  <c r="H51" i="54"/>
  <c r="F51" i="54"/>
  <c r="G51" i="54" s="1"/>
  <c r="H50" i="18"/>
  <c r="G50" i="18"/>
  <c r="I50" i="18"/>
  <c r="E50" i="18"/>
  <c r="A57" i="57" l="1"/>
  <c r="H56" i="57"/>
  <c r="F56" i="57"/>
  <c r="G56" i="57" s="1"/>
  <c r="I56" i="57"/>
  <c r="E56" i="57"/>
  <c r="I52" i="56"/>
  <c r="E52" i="56"/>
  <c r="A53" i="56"/>
  <c r="H52" i="56"/>
  <c r="F52" i="56"/>
  <c r="G52" i="56" s="1"/>
  <c r="I52" i="55"/>
  <c r="E52" i="55"/>
  <c r="A53" i="55"/>
  <c r="H52" i="55"/>
  <c r="F52" i="55"/>
  <c r="G52" i="55" s="1"/>
  <c r="I52" i="54"/>
  <c r="E52" i="54"/>
  <c r="A53" i="54"/>
  <c r="H52" i="54"/>
  <c r="F52" i="54"/>
  <c r="G52" i="54" s="1"/>
  <c r="H51" i="18"/>
  <c r="G51" i="18"/>
  <c r="I51" i="18"/>
  <c r="E51" i="18"/>
  <c r="A58" i="57" l="1"/>
  <c r="H57" i="57"/>
  <c r="F57" i="57"/>
  <c r="G57" i="57" s="1"/>
  <c r="I57" i="57"/>
  <c r="E57" i="57"/>
  <c r="I53" i="56"/>
  <c r="E53" i="56"/>
  <c r="A54" i="56"/>
  <c r="H53" i="56"/>
  <c r="F53" i="56"/>
  <c r="G53" i="56" s="1"/>
  <c r="I53" i="55"/>
  <c r="E53" i="55"/>
  <c r="A54" i="55"/>
  <c r="H53" i="55"/>
  <c r="F53" i="55"/>
  <c r="G53" i="55" s="1"/>
  <c r="I53" i="54"/>
  <c r="E53" i="54"/>
  <c r="A54" i="54"/>
  <c r="H53" i="54"/>
  <c r="F53" i="54"/>
  <c r="G53" i="54" s="1"/>
  <c r="H52" i="18"/>
  <c r="G52" i="18"/>
  <c r="I52" i="18"/>
  <c r="E52" i="18"/>
  <c r="A59" i="57" l="1"/>
  <c r="H58" i="57"/>
  <c r="F58" i="57"/>
  <c r="G58" i="57" s="1"/>
  <c r="I58" i="57"/>
  <c r="E58" i="57"/>
  <c r="I54" i="56"/>
  <c r="A55" i="56"/>
  <c r="H54" i="56"/>
  <c r="E54" i="56"/>
  <c r="F54" i="56"/>
  <c r="G54" i="56" s="1"/>
  <c r="I54" i="55"/>
  <c r="A55" i="55"/>
  <c r="H54" i="55"/>
  <c r="F54" i="55"/>
  <c r="G54" i="55" s="1"/>
  <c r="E54" i="55"/>
  <c r="I54" i="54"/>
  <c r="A55" i="54"/>
  <c r="H54" i="54"/>
  <c r="E54" i="54"/>
  <c r="F54" i="54"/>
  <c r="G54" i="54" s="1"/>
  <c r="H53" i="18"/>
  <c r="G53" i="18"/>
  <c r="I53" i="18"/>
  <c r="E53" i="18"/>
  <c r="A60" i="57" l="1"/>
  <c r="H59" i="57"/>
  <c r="F59" i="57"/>
  <c r="G59" i="57" s="1"/>
  <c r="I59" i="57"/>
  <c r="E59" i="57"/>
  <c r="I55" i="56"/>
  <c r="E55" i="56"/>
  <c r="A56" i="56"/>
  <c r="H55" i="56"/>
  <c r="F55" i="56"/>
  <c r="G55" i="56" s="1"/>
  <c r="I55" i="55"/>
  <c r="E55" i="55"/>
  <c r="A56" i="55"/>
  <c r="H55" i="55"/>
  <c r="F55" i="55"/>
  <c r="G55" i="55" s="1"/>
  <c r="I55" i="54"/>
  <c r="E55" i="54"/>
  <c r="A56" i="54"/>
  <c r="H55" i="54"/>
  <c r="F55" i="54"/>
  <c r="G55" i="54" s="1"/>
  <c r="H54" i="18"/>
  <c r="I54" i="18"/>
  <c r="G54" i="18"/>
  <c r="E54" i="18"/>
  <c r="A61" i="57" l="1"/>
  <c r="H60" i="57"/>
  <c r="F60" i="57"/>
  <c r="G60" i="57" s="1"/>
  <c r="I60" i="57"/>
  <c r="E60" i="57"/>
  <c r="I56" i="56"/>
  <c r="E56" i="56"/>
  <c r="A57" i="56"/>
  <c r="H56" i="56"/>
  <c r="F56" i="56"/>
  <c r="G56" i="56" s="1"/>
  <c r="I56" i="55"/>
  <c r="E56" i="55"/>
  <c r="A57" i="55"/>
  <c r="H56" i="55"/>
  <c r="F56" i="55"/>
  <c r="G56" i="55" s="1"/>
  <c r="I56" i="54"/>
  <c r="E56" i="54"/>
  <c r="A57" i="54"/>
  <c r="H56" i="54"/>
  <c r="F56" i="54"/>
  <c r="G56" i="54" s="1"/>
  <c r="H55" i="18"/>
  <c r="G55" i="18"/>
  <c r="I55" i="18"/>
  <c r="E55" i="18"/>
  <c r="I61" i="57" l="1"/>
  <c r="A62" i="57"/>
  <c r="H61" i="57"/>
  <c r="F61" i="57"/>
  <c r="G61" i="57" s="1"/>
  <c r="E61" i="57"/>
  <c r="I57" i="56"/>
  <c r="E57" i="56"/>
  <c r="A58" i="56"/>
  <c r="H57" i="56"/>
  <c r="F57" i="56"/>
  <c r="G57" i="56" s="1"/>
  <c r="I57" i="55"/>
  <c r="E57" i="55"/>
  <c r="A58" i="55"/>
  <c r="H57" i="55"/>
  <c r="F57" i="55"/>
  <c r="G57" i="55" s="1"/>
  <c r="I57" i="54"/>
  <c r="E57" i="54"/>
  <c r="A58" i="54"/>
  <c r="H57" i="54"/>
  <c r="F57" i="54"/>
  <c r="G57" i="54" s="1"/>
  <c r="H56" i="18"/>
  <c r="G56" i="18"/>
  <c r="I56" i="18"/>
  <c r="E56" i="18"/>
  <c r="I62" i="57" l="1"/>
  <c r="E62" i="57"/>
  <c r="A63" i="57"/>
  <c r="H62" i="57"/>
  <c r="F62" i="57"/>
  <c r="G62" i="57" s="1"/>
  <c r="I58" i="56"/>
  <c r="E58" i="56"/>
  <c r="A59" i="56"/>
  <c r="H58" i="56"/>
  <c r="F58" i="56"/>
  <c r="G58" i="56" s="1"/>
  <c r="I58" i="55"/>
  <c r="E58" i="55"/>
  <c r="A59" i="55"/>
  <c r="H58" i="55"/>
  <c r="F58" i="55"/>
  <c r="G58" i="55" s="1"/>
  <c r="I58" i="54"/>
  <c r="E58" i="54"/>
  <c r="A59" i="54"/>
  <c r="H58" i="54"/>
  <c r="F58" i="54"/>
  <c r="G58" i="54" s="1"/>
  <c r="H57" i="18"/>
  <c r="I57" i="18"/>
  <c r="G57" i="18"/>
  <c r="E57" i="18"/>
  <c r="I63" i="57" l="1"/>
  <c r="E63" i="57"/>
  <c r="A64" i="57"/>
  <c r="H63" i="57"/>
  <c r="F63" i="57"/>
  <c r="G63" i="57" s="1"/>
  <c r="I59" i="56"/>
  <c r="E59" i="56"/>
  <c r="A60" i="56"/>
  <c r="H59" i="56"/>
  <c r="F59" i="56"/>
  <c r="G59" i="56" s="1"/>
  <c r="I59" i="55"/>
  <c r="E59" i="55"/>
  <c r="A60" i="55"/>
  <c r="H59" i="55"/>
  <c r="F59" i="55"/>
  <c r="G59" i="55" s="1"/>
  <c r="I59" i="54"/>
  <c r="E59" i="54"/>
  <c r="A60" i="54"/>
  <c r="H59" i="54"/>
  <c r="F59" i="54"/>
  <c r="G59" i="54" s="1"/>
  <c r="H58" i="18"/>
  <c r="G58" i="18"/>
  <c r="I58" i="18"/>
  <c r="E58" i="18"/>
  <c r="I64" i="57" l="1"/>
  <c r="E64" i="57"/>
  <c r="A65" i="57"/>
  <c r="H64" i="57"/>
  <c r="F64" i="57"/>
  <c r="G64" i="57" s="1"/>
  <c r="I60" i="56"/>
  <c r="E60" i="56"/>
  <c r="A61" i="56"/>
  <c r="H60" i="56"/>
  <c r="F60" i="56"/>
  <c r="G60" i="56" s="1"/>
  <c r="I60" i="55"/>
  <c r="E60" i="55"/>
  <c r="A61" i="55"/>
  <c r="H60" i="55"/>
  <c r="F60" i="55"/>
  <c r="G60" i="55" s="1"/>
  <c r="I60" i="54"/>
  <c r="E60" i="54"/>
  <c r="A61" i="54"/>
  <c r="H60" i="54"/>
  <c r="F60" i="54"/>
  <c r="G60" i="54" s="1"/>
  <c r="H59" i="18"/>
  <c r="G59" i="18"/>
  <c r="I59" i="18"/>
  <c r="E59" i="18"/>
  <c r="I65" i="57" l="1"/>
  <c r="E65" i="57"/>
  <c r="A66" i="57"/>
  <c r="H65" i="57"/>
  <c r="F65" i="57"/>
  <c r="G65" i="57" s="1"/>
  <c r="I61" i="56"/>
  <c r="E61" i="56"/>
  <c r="A62" i="56"/>
  <c r="H61" i="56"/>
  <c r="F61" i="56"/>
  <c r="G61" i="56" s="1"/>
  <c r="I61" i="55"/>
  <c r="E61" i="55"/>
  <c r="A62" i="55"/>
  <c r="H61" i="55"/>
  <c r="F61" i="55"/>
  <c r="G61" i="55" s="1"/>
  <c r="I61" i="54"/>
  <c r="E61" i="54"/>
  <c r="A62" i="54"/>
  <c r="H61" i="54"/>
  <c r="F61" i="54"/>
  <c r="G61" i="54" s="1"/>
  <c r="H60" i="18"/>
  <c r="G60" i="18"/>
  <c r="I60" i="18"/>
  <c r="E60" i="18"/>
  <c r="I66" i="57" l="1"/>
  <c r="E66" i="57"/>
  <c r="A67" i="57"/>
  <c r="H66" i="57"/>
  <c r="F66" i="57"/>
  <c r="G66" i="57" s="1"/>
  <c r="I62" i="56"/>
  <c r="E62" i="56"/>
  <c r="A63" i="56"/>
  <c r="H62" i="56"/>
  <c r="F62" i="56"/>
  <c r="G62" i="56" s="1"/>
  <c r="I62" i="55"/>
  <c r="E62" i="55"/>
  <c r="A63" i="55"/>
  <c r="H62" i="55"/>
  <c r="F62" i="55"/>
  <c r="G62" i="55" s="1"/>
  <c r="I62" i="54"/>
  <c r="E62" i="54"/>
  <c r="A63" i="54"/>
  <c r="H62" i="54"/>
  <c r="F62" i="54"/>
  <c r="G62" i="54" s="1"/>
  <c r="H61" i="18"/>
  <c r="G61" i="18"/>
  <c r="I61" i="18"/>
  <c r="E61" i="18"/>
  <c r="I67" i="57" l="1"/>
  <c r="E67" i="57"/>
  <c r="A68" i="57"/>
  <c r="H67" i="57"/>
  <c r="F67" i="57"/>
  <c r="G67" i="57" s="1"/>
  <c r="I63" i="56"/>
  <c r="E63" i="56"/>
  <c r="A64" i="56"/>
  <c r="H63" i="56"/>
  <c r="F63" i="56"/>
  <c r="G63" i="56" s="1"/>
  <c r="I63" i="55"/>
  <c r="E63" i="55"/>
  <c r="A64" i="55"/>
  <c r="H63" i="55"/>
  <c r="F63" i="55"/>
  <c r="G63" i="55" s="1"/>
  <c r="I63" i="54"/>
  <c r="E63" i="54"/>
  <c r="A64" i="54"/>
  <c r="H63" i="54"/>
  <c r="F63" i="54"/>
  <c r="G63" i="54" s="1"/>
  <c r="H62" i="18"/>
  <c r="G62" i="18"/>
  <c r="I62" i="18"/>
  <c r="E62" i="18"/>
  <c r="I68" i="57" l="1"/>
  <c r="E68" i="57"/>
  <c r="A69" i="57"/>
  <c r="H68" i="57"/>
  <c r="F68" i="57"/>
  <c r="G68" i="57" s="1"/>
  <c r="I64" i="56"/>
  <c r="E64" i="56"/>
  <c r="A65" i="56"/>
  <c r="H64" i="56"/>
  <c r="F64" i="56"/>
  <c r="G64" i="56" s="1"/>
  <c r="I64" i="55"/>
  <c r="E64" i="55"/>
  <c r="A65" i="55"/>
  <c r="H64" i="55"/>
  <c r="F64" i="55"/>
  <c r="G64" i="55" s="1"/>
  <c r="I64" i="54"/>
  <c r="E64" i="54"/>
  <c r="A65" i="54"/>
  <c r="H64" i="54"/>
  <c r="F64" i="54"/>
  <c r="G64" i="54" s="1"/>
  <c r="H63" i="18"/>
  <c r="G63" i="18"/>
  <c r="I63" i="18"/>
  <c r="E63" i="18"/>
  <c r="I69" i="57" l="1"/>
  <c r="E69" i="57"/>
  <c r="A70" i="57"/>
  <c r="H69" i="57"/>
  <c r="F69" i="57"/>
  <c r="G69" i="57" s="1"/>
  <c r="I65" i="56"/>
  <c r="E65" i="56"/>
  <c r="A66" i="56"/>
  <c r="H65" i="56"/>
  <c r="F65" i="56"/>
  <c r="G65" i="56" s="1"/>
  <c r="I65" i="55"/>
  <c r="E65" i="55"/>
  <c r="A66" i="55"/>
  <c r="H65" i="55"/>
  <c r="F65" i="55"/>
  <c r="G65" i="55" s="1"/>
  <c r="I65" i="54"/>
  <c r="E65" i="54"/>
  <c r="A66" i="54"/>
  <c r="H65" i="54"/>
  <c r="F65" i="54"/>
  <c r="G65" i="54" s="1"/>
  <c r="H64" i="18"/>
  <c r="G64" i="18"/>
  <c r="I64" i="18"/>
  <c r="E64" i="18"/>
  <c r="I70" i="57" l="1"/>
  <c r="E70" i="57"/>
  <c r="A71" i="57"/>
  <c r="H70" i="57"/>
  <c r="F70" i="57"/>
  <c r="G70" i="57" s="1"/>
  <c r="I66" i="56"/>
  <c r="E66" i="56"/>
  <c r="A67" i="56"/>
  <c r="H66" i="56"/>
  <c r="F66" i="56"/>
  <c r="G66" i="56" s="1"/>
  <c r="I66" i="55"/>
  <c r="E66" i="55"/>
  <c r="A67" i="55"/>
  <c r="H66" i="55"/>
  <c r="F66" i="55"/>
  <c r="G66" i="55" s="1"/>
  <c r="I66" i="54"/>
  <c r="E66" i="54"/>
  <c r="A67" i="54"/>
  <c r="H66" i="54"/>
  <c r="F66" i="54"/>
  <c r="G66" i="54" s="1"/>
  <c r="H65" i="18"/>
  <c r="G65" i="18"/>
  <c r="I65" i="18"/>
  <c r="E65" i="18"/>
  <c r="I71" i="57" l="1"/>
  <c r="E71" i="57"/>
  <c r="A72" i="57"/>
  <c r="H71" i="57"/>
  <c r="F71" i="57"/>
  <c r="G71" i="57" s="1"/>
  <c r="I67" i="56"/>
  <c r="E67" i="56"/>
  <c r="A68" i="56"/>
  <c r="H67" i="56"/>
  <c r="F67" i="56"/>
  <c r="G67" i="56" s="1"/>
  <c r="I67" i="55"/>
  <c r="E67" i="55"/>
  <c r="A68" i="55"/>
  <c r="H67" i="55"/>
  <c r="F67" i="55"/>
  <c r="G67" i="55" s="1"/>
  <c r="I67" i="54"/>
  <c r="E67" i="54"/>
  <c r="A68" i="54"/>
  <c r="H67" i="54"/>
  <c r="F67" i="54"/>
  <c r="G67" i="54" s="1"/>
  <c r="H66" i="18"/>
  <c r="G66" i="18"/>
  <c r="I66" i="18"/>
  <c r="E66" i="18"/>
  <c r="I72" i="57" l="1"/>
  <c r="E72" i="57"/>
  <c r="A73" i="57"/>
  <c r="H72" i="57"/>
  <c r="F72" i="57"/>
  <c r="G72" i="57" s="1"/>
  <c r="I68" i="56"/>
  <c r="E68" i="56"/>
  <c r="A69" i="56"/>
  <c r="H68" i="56"/>
  <c r="F68" i="56"/>
  <c r="G68" i="56" s="1"/>
  <c r="I68" i="55"/>
  <c r="E68" i="55"/>
  <c r="A69" i="55"/>
  <c r="H68" i="55"/>
  <c r="F68" i="55"/>
  <c r="G68" i="55" s="1"/>
  <c r="I68" i="54"/>
  <c r="E68" i="54"/>
  <c r="A69" i="54"/>
  <c r="H68" i="54"/>
  <c r="F68" i="54"/>
  <c r="G68" i="54" s="1"/>
  <c r="H67" i="18"/>
  <c r="G67" i="18"/>
  <c r="I67" i="18"/>
  <c r="E67" i="18"/>
  <c r="I73" i="57" l="1"/>
  <c r="E73" i="57"/>
  <c r="A74" i="57"/>
  <c r="H73" i="57"/>
  <c r="F73" i="57"/>
  <c r="G73" i="57" s="1"/>
  <c r="I69" i="56"/>
  <c r="E69" i="56"/>
  <c r="A70" i="56"/>
  <c r="H69" i="56"/>
  <c r="F69" i="56"/>
  <c r="G69" i="56" s="1"/>
  <c r="I69" i="55"/>
  <c r="E69" i="55"/>
  <c r="A70" i="55"/>
  <c r="H69" i="55"/>
  <c r="F69" i="55"/>
  <c r="G69" i="55" s="1"/>
  <c r="I69" i="54"/>
  <c r="E69" i="54"/>
  <c r="A70" i="54"/>
  <c r="H69" i="54"/>
  <c r="F69" i="54"/>
  <c r="G69" i="54" s="1"/>
  <c r="H68" i="18"/>
  <c r="G68" i="18"/>
  <c r="I68" i="18"/>
  <c r="E68" i="18"/>
  <c r="I74" i="57" l="1"/>
  <c r="E74" i="57"/>
  <c r="A75" i="57"/>
  <c r="H74" i="57"/>
  <c r="F74" i="57"/>
  <c r="G74" i="57" s="1"/>
  <c r="I70" i="56"/>
  <c r="E70" i="56"/>
  <c r="A71" i="56"/>
  <c r="H70" i="56"/>
  <c r="F70" i="56"/>
  <c r="G70" i="56" s="1"/>
  <c r="I70" i="55"/>
  <c r="E70" i="55"/>
  <c r="A71" i="55"/>
  <c r="H70" i="55"/>
  <c r="F70" i="55"/>
  <c r="G70" i="55" s="1"/>
  <c r="I70" i="54"/>
  <c r="E70" i="54"/>
  <c r="A71" i="54"/>
  <c r="H70" i="54"/>
  <c r="F70" i="54"/>
  <c r="G70" i="54" s="1"/>
  <c r="H69" i="18"/>
  <c r="G69" i="18"/>
  <c r="I69" i="18"/>
  <c r="E69" i="18"/>
  <c r="I75" i="57" l="1"/>
  <c r="E75" i="57"/>
  <c r="A76" i="57"/>
  <c r="H75" i="57"/>
  <c r="F75" i="57"/>
  <c r="G75" i="57" s="1"/>
  <c r="I71" i="56"/>
  <c r="E71" i="56"/>
  <c r="A72" i="56"/>
  <c r="H71" i="56"/>
  <c r="F71" i="56"/>
  <c r="G71" i="56" s="1"/>
  <c r="I71" i="55"/>
  <c r="E71" i="55"/>
  <c r="A72" i="55"/>
  <c r="H71" i="55"/>
  <c r="F71" i="55"/>
  <c r="G71" i="55" s="1"/>
  <c r="I71" i="54"/>
  <c r="E71" i="54"/>
  <c r="A72" i="54"/>
  <c r="H71" i="54"/>
  <c r="F71" i="54"/>
  <c r="G71" i="54" s="1"/>
  <c r="H70" i="18"/>
  <c r="G70" i="18"/>
  <c r="I70" i="18"/>
  <c r="E70" i="18"/>
  <c r="I76" i="57" l="1"/>
  <c r="E76" i="57"/>
  <c r="A77" i="57"/>
  <c r="H76" i="57"/>
  <c r="F76" i="57"/>
  <c r="G76" i="57" s="1"/>
  <c r="I72" i="56"/>
  <c r="E72" i="56"/>
  <c r="A73" i="56"/>
  <c r="H72" i="56"/>
  <c r="F72" i="56"/>
  <c r="G72" i="56" s="1"/>
  <c r="I72" i="55"/>
  <c r="E72" i="55"/>
  <c r="A73" i="55"/>
  <c r="H72" i="55"/>
  <c r="F72" i="55"/>
  <c r="G72" i="55" s="1"/>
  <c r="I72" i="54"/>
  <c r="E72" i="54"/>
  <c r="A73" i="54"/>
  <c r="H72" i="54"/>
  <c r="F72" i="54"/>
  <c r="G72" i="54" s="1"/>
  <c r="H71" i="18"/>
  <c r="G71" i="18"/>
  <c r="I71" i="18"/>
  <c r="E71" i="18"/>
  <c r="I77" i="57" l="1"/>
  <c r="E77" i="57"/>
  <c r="A78" i="57"/>
  <c r="H77" i="57"/>
  <c r="F77" i="57"/>
  <c r="G77" i="57" s="1"/>
  <c r="I73" i="56"/>
  <c r="E73" i="56"/>
  <c r="A74" i="56"/>
  <c r="H73" i="56"/>
  <c r="F73" i="56"/>
  <c r="G73" i="56" s="1"/>
  <c r="I73" i="55"/>
  <c r="E73" i="55"/>
  <c r="A74" i="55"/>
  <c r="H73" i="55"/>
  <c r="F73" i="55"/>
  <c r="G73" i="55" s="1"/>
  <c r="I73" i="54"/>
  <c r="E73" i="54"/>
  <c r="A74" i="54"/>
  <c r="H73" i="54"/>
  <c r="F73" i="54"/>
  <c r="G73" i="54" s="1"/>
  <c r="H72" i="18"/>
  <c r="G72" i="18"/>
  <c r="I72" i="18"/>
  <c r="E72" i="18"/>
  <c r="I78" i="57" l="1"/>
  <c r="E78" i="57"/>
  <c r="A79" i="57"/>
  <c r="H78" i="57"/>
  <c r="F78" i="57"/>
  <c r="G78" i="57" s="1"/>
  <c r="I74" i="56"/>
  <c r="E74" i="56"/>
  <c r="A75" i="56"/>
  <c r="H74" i="56"/>
  <c r="F74" i="56"/>
  <c r="G74" i="56" s="1"/>
  <c r="I74" i="55"/>
  <c r="E74" i="55"/>
  <c r="A75" i="55"/>
  <c r="H74" i="55"/>
  <c r="F74" i="55"/>
  <c r="G74" i="55" s="1"/>
  <c r="I74" i="54"/>
  <c r="E74" i="54"/>
  <c r="A75" i="54"/>
  <c r="H74" i="54"/>
  <c r="F74" i="54"/>
  <c r="G74" i="54" s="1"/>
  <c r="H73" i="18"/>
  <c r="G73" i="18"/>
  <c r="I73" i="18"/>
  <c r="E73" i="18"/>
  <c r="I79" i="57" l="1"/>
  <c r="E79" i="57"/>
  <c r="A80" i="57"/>
  <c r="H79" i="57"/>
  <c r="F79" i="57"/>
  <c r="G79" i="57" s="1"/>
  <c r="I75" i="56"/>
  <c r="E75" i="56"/>
  <c r="A76" i="56"/>
  <c r="H75" i="56"/>
  <c r="F75" i="56"/>
  <c r="G75" i="56" s="1"/>
  <c r="I75" i="55"/>
  <c r="E75" i="55"/>
  <c r="A76" i="55"/>
  <c r="H75" i="55"/>
  <c r="F75" i="55"/>
  <c r="G75" i="55" s="1"/>
  <c r="I75" i="54"/>
  <c r="E75" i="54"/>
  <c r="A76" i="54"/>
  <c r="H75" i="54"/>
  <c r="F75" i="54"/>
  <c r="G75" i="54" s="1"/>
  <c r="H74" i="18"/>
  <c r="G74" i="18"/>
  <c r="I74" i="18"/>
  <c r="E74" i="18"/>
  <c r="I80" i="57" l="1"/>
  <c r="E80" i="57"/>
  <c r="A81" i="57"/>
  <c r="H80" i="57"/>
  <c r="F80" i="57"/>
  <c r="G80" i="57" s="1"/>
  <c r="I76" i="56"/>
  <c r="E76" i="56"/>
  <c r="A77" i="56"/>
  <c r="H76" i="56"/>
  <c r="F76" i="56"/>
  <c r="G76" i="56" s="1"/>
  <c r="I76" i="55"/>
  <c r="E76" i="55"/>
  <c r="A77" i="55"/>
  <c r="H76" i="55"/>
  <c r="F76" i="55"/>
  <c r="G76" i="55" s="1"/>
  <c r="I76" i="54"/>
  <c r="E76" i="54"/>
  <c r="A77" i="54"/>
  <c r="H76" i="54"/>
  <c r="F76" i="54"/>
  <c r="G76" i="54" s="1"/>
  <c r="H75" i="18"/>
  <c r="G75" i="18"/>
  <c r="I75" i="18"/>
  <c r="E75" i="18"/>
  <c r="I81" i="57" l="1"/>
  <c r="E81" i="57"/>
  <c r="A82" i="57"/>
  <c r="H81" i="57"/>
  <c r="F81" i="57"/>
  <c r="G81" i="57" s="1"/>
  <c r="I77" i="56"/>
  <c r="E77" i="56"/>
  <c r="A78" i="56"/>
  <c r="H77" i="56"/>
  <c r="F77" i="56"/>
  <c r="G77" i="56" s="1"/>
  <c r="I77" i="55"/>
  <c r="E77" i="55"/>
  <c r="A78" i="55"/>
  <c r="H77" i="55"/>
  <c r="F77" i="55"/>
  <c r="G77" i="55" s="1"/>
  <c r="I77" i="54"/>
  <c r="E77" i="54"/>
  <c r="A78" i="54"/>
  <c r="H77" i="54"/>
  <c r="F77" i="54"/>
  <c r="G77" i="54" s="1"/>
  <c r="H76" i="18"/>
  <c r="G76" i="18"/>
  <c r="I76" i="18"/>
  <c r="E76" i="18"/>
  <c r="I82" i="57" l="1"/>
  <c r="E82" i="57"/>
  <c r="A83" i="57"/>
  <c r="H82" i="57"/>
  <c r="F82" i="57"/>
  <c r="G82" i="57" s="1"/>
  <c r="I78" i="56"/>
  <c r="E78" i="56"/>
  <c r="A79" i="56"/>
  <c r="H78" i="56"/>
  <c r="F78" i="56"/>
  <c r="G78" i="56" s="1"/>
  <c r="I78" i="55"/>
  <c r="E78" i="55"/>
  <c r="A79" i="55"/>
  <c r="H78" i="55"/>
  <c r="F78" i="55"/>
  <c r="G78" i="55" s="1"/>
  <c r="I78" i="54"/>
  <c r="E78" i="54"/>
  <c r="A79" i="54"/>
  <c r="H78" i="54"/>
  <c r="F78" i="54"/>
  <c r="G78" i="54" s="1"/>
  <c r="H77" i="18"/>
  <c r="G77" i="18"/>
  <c r="I77" i="18"/>
  <c r="E77" i="18"/>
  <c r="I83" i="57" l="1"/>
  <c r="E83" i="57"/>
  <c r="A84" i="57"/>
  <c r="H83" i="57"/>
  <c r="F83" i="57"/>
  <c r="G83" i="57" s="1"/>
  <c r="I79" i="56"/>
  <c r="E79" i="56"/>
  <c r="A80" i="56"/>
  <c r="H79" i="56"/>
  <c r="F79" i="56"/>
  <c r="G79" i="56" s="1"/>
  <c r="I79" i="55"/>
  <c r="E79" i="55"/>
  <c r="A80" i="55"/>
  <c r="H79" i="55"/>
  <c r="F79" i="55"/>
  <c r="G79" i="55" s="1"/>
  <c r="I79" i="54"/>
  <c r="E79" i="54"/>
  <c r="A80" i="54"/>
  <c r="H79" i="54"/>
  <c r="F79" i="54"/>
  <c r="G79" i="54" s="1"/>
  <c r="H78" i="18"/>
  <c r="G78" i="18"/>
  <c r="I78" i="18"/>
  <c r="E78" i="18"/>
  <c r="I84" i="57" l="1"/>
  <c r="E84" i="57"/>
  <c r="A85" i="57"/>
  <c r="H84" i="57"/>
  <c r="F84" i="57"/>
  <c r="G84" i="57" s="1"/>
  <c r="I80" i="56"/>
  <c r="E80" i="56"/>
  <c r="A81" i="56"/>
  <c r="H80" i="56"/>
  <c r="F80" i="56"/>
  <c r="G80" i="56" s="1"/>
  <c r="I80" i="55"/>
  <c r="E80" i="55"/>
  <c r="A81" i="55"/>
  <c r="H80" i="55"/>
  <c r="F80" i="55"/>
  <c r="G80" i="55" s="1"/>
  <c r="I80" i="54"/>
  <c r="E80" i="54"/>
  <c r="A81" i="54"/>
  <c r="H80" i="54"/>
  <c r="F80" i="54"/>
  <c r="G80" i="54" s="1"/>
  <c r="H79" i="18"/>
  <c r="G79" i="18"/>
  <c r="I79" i="18"/>
  <c r="E79" i="18"/>
  <c r="I85" i="57" l="1"/>
  <c r="E85" i="57"/>
  <c r="A86" i="57"/>
  <c r="H85" i="57"/>
  <c r="F85" i="57"/>
  <c r="G85" i="57" s="1"/>
  <c r="I81" i="56"/>
  <c r="E81" i="56"/>
  <c r="A82" i="56"/>
  <c r="H81" i="56"/>
  <c r="F81" i="56"/>
  <c r="G81" i="56" s="1"/>
  <c r="I81" i="55"/>
  <c r="E81" i="55"/>
  <c r="A82" i="55"/>
  <c r="H81" i="55"/>
  <c r="F81" i="55"/>
  <c r="G81" i="55" s="1"/>
  <c r="I81" i="54"/>
  <c r="E81" i="54"/>
  <c r="A82" i="54"/>
  <c r="H81" i="54"/>
  <c r="F81" i="54"/>
  <c r="G81" i="54" s="1"/>
  <c r="H80" i="18"/>
  <c r="G80" i="18"/>
  <c r="I80" i="18"/>
  <c r="E80" i="18"/>
  <c r="I86" i="57" l="1"/>
  <c r="E86" i="57"/>
  <c r="A87" i="57"/>
  <c r="H86" i="57"/>
  <c r="F86" i="57"/>
  <c r="G86" i="57" s="1"/>
  <c r="I82" i="56"/>
  <c r="E82" i="56"/>
  <c r="A83" i="56"/>
  <c r="H82" i="56"/>
  <c r="F82" i="56"/>
  <c r="G82" i="56" s="1"/>
  <c r="I82" i="55"/>
  <c r="E82" i="55"/>
  <c r="A83" i="55"/>
  <c r="H82" i="55"/>
  <c r="F82" i="55"/>
  <c r="G82" i="55" s="1"/>
  <c r="I82" i="54"/>
  <c r="E82" i="54"/>
  <c r="A83" i="54"/>
  <c r="H82" i="54"/>
  <c r="F82" i="54"/>
  <c r="G82" i="54" s="1"/>
  <c r="H81" i="18"/>
  <c r="G81" i="18"/>
  <c r="I81" i="18"/>
  <c r="E81" i="18"/>
  <c r="I87" i="57" l="1"/>
  <c r="E87" i="57"/>
  <c r="A88" i="57"/>
  <c r="H87" i="57"/>
  <c r="F87" i="57"/>
  <c r="G87" i="57" s="1"/>
  <c r="I83" i="56"/>
  <c r="E83" i="56"/>
  <c r="A84" i="56"/>
  <c r="H83" i="56"/>
  <c r="F83" i="56"/>
  <c r="G83" i="56" s="1"/>
  <c r="I83" i="55"/>
  <c r="E83" i="55"/>
  <c r="A84" i="55"/>
  <c r="H83" i="55"/>
  <c r="F83" i="55"/>
  <c r="G83" i="55" s="1"/>
  <c r="I83" i="54"/>
  <c r="E83" i="54"/>
  <c r="A84" i="54"/>
  <c r="H83" i="54"/>
  <c r="F83" i="54"/>
  <c r="G83" i="54" s="1"/>
  <c r="H82" i="18"/>
  <c r="G82" i="18"/>
  <c r="I82" i="18"/>
  <c r="E82" i="18"/>
  <c r="I88" i="57" l="1"/>
  <c r="E88" i="57"/>
  <c r="A89" i="57"/>
  <c r="H88" i="57"/>
  <c r="F88" i="57"/>
  <c r="G88" i="57" s="1"/>
  <c r="I84" i="56"/>
  <c r="E84" i="56"/>
  <c r="A85" i="56"/>
  <c r="H84" i="56"/>
  <c r="F84" i="56"/>
  <c r="G84" i="56" s="1"/>
  <c r="I84" i="55"/>
  <c r="E84" i="55"/>
  <c r="A85" i="55"/>
  <c r="H84" i="55"/>
  <c r="F84" i="55"/>
  <c r="G84" i="55" s="1"/>
  <c r="I84" i="54"/>
  <c r="E84" i="54"/>
  <c r="A85" i="54"/>
  <c r="H84" i="54"/>
  <c r="F84" i="54"/>
  <c r="G84" i="54" s="1"/>
  <c r="H83" i="18"/>
  <c r="G83" i="18"/>
  <c r="I83" i="18"/>
  <c r="E83" i="18"/>
  <c r="I89" i="57" l="1"/>
  <c r="E89" i="57"/>
  <c r="A90" i="57"/>
  <c r="H89" i="57"/>
  <c r="F89" i="57"/>
  <c r="G89" i="57" s="1"/>
  <c r="I85" i="56"/>
  <c r="E85" i="56"/>
  <c r="A86" i="56"/>
  <c r="H85" i="56"/>
  <c r="F85" i="56"/>
  <c r="G85" i="56" s="1"/>
  <c r="I85" i="55"/>
  <c r="E85" i="55"/>
  <c r="A86" i="55"/>
  <c r="H85" i="55"/>
  <c r="F85" i="55"/>
  <c r="G85" i="55" s="1"/>
  <c r="I85" i="54"/>
  <c r="E85" i="54"/>
  <c r="A86" i="54"/>
  <c r="H85" i="54"/>
  <c r="F85" i="54"/>
  <c r="G85" i="54" s="1"/>
  <c r="H84" i="18"/>
  <c r="G84" i="18"/>
  <c r="I84" i="18"/>
  <c r="E84" i="18"/>
  <c r="I90" i="57" l="1"/>
  <c r="E90" i="57"/>
  <c r="A91" i="57"/>
  <c r="H90" i="57"/>
  <c r="F90" i="57"/>
  <c r="G90" i="57" s="1"/>
  <c r="I86" i="56"/>
  <c r="E86" i="56"/>
  <c r="A87" i="56"/>
  <c r="H86" i="56"/>
  <c r="F86" i="56"/>
  <c r="G86" i="56" s="1"/>
  <c r="I86" i="55"/>
  <c r="E86" i="55"/>
  <c r="A87" i="55"/>
  <c r="H86" i="55"/>
  <c r="F86" i="55"/>
  <c r="G86" i="55" s="1"/>
  <c r="I86" i="54"/>
  <c r="E86" i="54"/>
  <c r="A87" i="54"/>
  <c r="H86" i="54"/>
  <c r="F86" i="54"/>
  <c r="G86" i="54" s="1"/>
  <c r="H85" i="18"/>
  <c r="G85" i="18"/>
  <c r="I85" i="18"/>
  <c r="E85" i="18"/>
  <c r="I91" i="57" l="1"/>
  <c r="E91" i="57"/>
  <c r="A92" i="57"/>
  <c r="H91" i="57"/>
  <c r="F91" i="57"/>
  <c r="G91" i="57" s="1"/>
  <c r="I87" i="56"/>
  <c r="E87" i="56"/>
  <c r="A88" i="56"/>
  <c r="H87" i="56"/>
  <c r="F87" i="56"/>
  <c r="G87" i="56" s="1"/>
  <c r="I87" i="55"/>
  <c r="E87" i="55"/>
  <c r="A88" i="55"/>
  <c r="H87" i="55"/>
  <c r="F87" i="55"/>
  <c r="G87" i="55" s="1"/>
  <c r="I87" i="54"/>
  <c r="E87" i="54"/>
  <c r="A88" i="54"/>
  <c r="H87" i="54"/>
  <c r="F87" i="54"/>
  <c r="G87" i="54" s="1"/>
  <c r="H86" i="18"/>
  <c r="G86" i="18"/>
  <c r="I86" i="18"/>
  <c r="E86" i="18"/>
  <c r="I92" i="57" l="1"/>
  <c r="E92" i="57"/>
  <c r="A93" i="57"/>
  <c r="H92" i="57"/>
  <c r="F92" i="57"/>
  <c r="G92" i="57" s="1"/>
  <c r="I88" i="56"/>
  <c r="E88" i="56"/>
  <c r="A89" i="56"/>
  <c r="H88" i="56"/>
  <c r="F88" i="56"/>
  <c r="G88" i="56" s="1"/>
  <c r="I88" i="55"/>
  <c r="E88" i="55"/>
  <c r="A89" i="55"/>
  <c r="H88" i="55"/>
  <c r="F88" i="55"/>
  <c r="G88" i="55" s="1"/>
  <c r="I88" i="54"/>
  <c r="E88" i="54"/>
  <c r="A89" i="54"/>
  <c r="H88" i="54"/>
  <c r="F88" i="54"/>
  <c r="G88" i="54" s="1"/>
  <c r="H87" i="18"/>
  <c r="G87" i="18"/>
  <c r="I87" i="18"/>
  <c r="E87" i="18"/>
  <c r="I93" i="57" l="1"/>
  <c r="E93" i="57"/>
  <c r="A94" i="57"/>
  <c r="H93" i="57"/>
  <c r="F93" i="57"/>
  <c r="G93" i="57" s="1"/>
  <c r="I89" i="56"/>
  <c r="E89" i="56"/>
  <c r="A90" i="56"/>
  <c r="H89" i="56"/>
  <c r="F89" i="56"/>
  <c r="G89" i="56" s="1"/>
  <c r="I89" i="55"/>
  <c r="E89" i="55"/>
  <c r="A90" i="55"/>
  <c r="H89" i="55"/>
  <c r="F89" i="55"/>
  <c r="G89" i="55" s="1"/>
  <c r="I89" i="54"/>
  <c r="E89" i="54"/>
  <c r="A90" i="54"/>
  <c r="H89" i="54"/>
  <c r="F89" i="54"/>
  <c r="G89" i="54" s="1"/>
  <c r="H88" i="18"/>
  <c r="G88" i="18"/>
  <c r="I88" i="18"/>
  <c r="E88" i="18"/>
  <c r="I94" i="57" l="1"/>
  <c r="E94" i="57"/>
  <c r="A95" i="57"/>
  <c r="H94" i="57"/>
  <c r="F94" i="57"/>
  <c r="G94" i="57" s="1"/>
  <c r="I90" i="56"/>
  <c r="E90" i="56"/>
  <c r="A91" i="56"/>
  <c r="H90" i="56"/>
  <c r="F90" i="56"/>
  <c r="G90" i="56" s="1"/>
  <c r="I90" i="55"/>
  <c r="E90" i="55"/>
  <c r="A91" i="55"/>
  <c r="H90" i="55"/>
  <c r="F90" i="55"/>
  <c r="G90" i="55" s="1"/>
  <c r="I90" i="54"/>
  <c r="E90" i="54"/>
  <c r="A91" i="54"/>
  <c r="H90" i="54"/>
  <c r="F90" i="54"/>
  <c r="G90" i="54" s="1"/>
  <c r="H89" i="18"/>
  <c r="G89" i="18"/>
  <c r="I89" i="18"/>
  <c r="E89" i="18"/>
  <c r="I95" i="57" l="1"/>
  <c r="E95" i="57"/>
  <c r="A96" i="57"/>
  <c r="H95" i="57"/>
  <c r="F95" i="57"/>
  <c r="G95" i="57" s="1"/>
  <c r="I91" i="56"/>
  <c r="E91" i="56"/>
  <c r="A92" i="56"/>
  <c r="H91" i="56"/>
  <c r="F91" i="56"/>
  <c r="G91" i="56" s="1"/>
  <c r="I91" i="55"/>
  <c r="E91" i="55"/>
  <c r="A92" i="55"/>
  <c r="H91" i="55"/>
  <c r="F91" i="55"/>
  <c r="G91" i="55" s="1"/>
  <c r="I91" i="54"/>
  <c r="E91" i="54"/>
  <c r="A92" i="54"/>
  <c r="H91" i="54"/>
  <c r="F91" i="54"/>
  <c r="G91" i="54" s="1"/>
  <c r="H90" i="18"/>
  <c r="G90" i="18"/>
  <c r="I90" i="18"/>
  <c r="E90" i="18"/>
  <c r="I96" i="57" l="1"/>
  <c r="E96" i="57"/>
  <c r="A97" i="57"/>
  <c r="H96" i="57"/>
  <c r="F96" i="57"/>
  <c r="G96" i="57" s="1"/>
  <c r="I92" i="56"/>
  <c r="E92" i="56"/>
  <c r="A93" i="56"/>
  <c r="H92" i="56"/>
  <c r="F92" i="56"/>
  <c r="G92" i="56" s="1"/>
  <c r="I92" i="55"/>
  <c r="E92" i="55"/>
  <c r="A93" i="55"/>
  <c r="H92" i="55"/>
  <c r="F92" i="55"/>
  <c r="G92" i="55" s="1"/>
  <c r="I92" i="54"/>
  <c r="E92" i="54"/>
  <c r="A93" i="54"/>
  <c r="H92" i="54"/>
  <c r="F92" i="54"/>
  <c r="G92" i="54" s="1"/>
  <c r="H91" i="18"/>
  <c r="G91" i="18"/>
  <c r="I91" i="18"/>
  <c r="E91" i="18"/>
  <c r="I97" i="57" l="1"/>
  <c r="E97" i="57"/>
  <c r="A98" i="57"/>
  <c r="H97" i="57"/>
  <c r="F97" i="57"/>
  <c r="G97" i="57" s="1"/>
  <c r="I93" i="56"/>
  <c r="E93" i="56"/>
  <c r="A94" i="56"/>
  <c r="H93" i="56"/>
  <c r="F93" i="56"/>
  <c r="G93" i="56" s="1"/>
  <c r="I93" i="55"/>
  <c r="E93" i="55"/>
  <c r="A94" i="55"/>
  <c r="H93" i="55"/>
  <c r="F93" i="55"/>
  <c r="G93" i="55" s="1"/>
  <c r="I93" i="54"/>
  <c r="E93" i="54"/>
  <c r="A94" i="54"/>
  <c r="H93" i="54"/>
  <c r="F93" i="54"/>
  <c r="G93" i="54" s="1"/>
  <c r="H92" i="18"/>
  <c r="G92" i="18"/>
  <c r="I92" i="18"/>
  <c r="E92" i="18"/>
  <c r="I98" i="57" l="1"/>
  <c r="E98" i="57"/>
  <c r="A99" i="57"/>
  <c r="H98" i="57"/>
  <c r="F98" i="57"/>
  <c r="G98" i="57" s="1"/>
  <c r="I94" i="56"/>
  <c r="E94" i="56"/>
  <c r="A95" i="56"/>
  <c r="H94" i="56"/>
  <c r="F94" i="56"/>
  <c r="G94" i="56" s="1"/>
  <c r="I94" i="55"/>
  <c r="E94" i="55"/>
  <c r="A95" i="55"/>
  <c r="H94" i="55"/>
  <c r="F94" i="55"/>
  <c r="G94" i="55" s="1"/>
  <c r="I94" i="54"/>
  <c r="E94" i="54"/>
  <c r="A95" i="54"/>
  <c r="H94" i="54"/>
  <c r="F94" i="54"/>
  <c r="G94" i="54" s="1"/>
  <c r="H93" i="18"/>
  <c r="G93" i="18"/>
  <c r="I93" i="18"/>
  <c r="E93" i="18"/>
  <c r="I99" i="57" l="1"/>
  <c r="E99" i="57"/>
  <c r="A100" i="57"/>
  <c r="H99" i="57"/>
  <c r="F99" i="57"/>
  <c r="G99" i="57" s="1"/>
  <c r="I95" i="56"/>
  <c r="E95" i="56"/>
  <c r="A96" i="56"/>
  <c r="H95" i="56"/>
  <c r="F95" i="56"/>
  <c r="G95" i="56" s="1"/>
  <c r="I95" i="55"/>
  <c r="E95" i="55"/>
  <c r="A96" i="55"/>
  <c r="H95" i="55"/>
  <c r="F95" i="55"/>
  <c r="G95" i="55" s="1"/>
  <c r="I95" i="54"/>
  <c r="E95" i="54"/>
  <c r="A96" i="54"/>
  <c r="H95" i="54"/>
  <c r="F95" i="54"/>
  <c r="G95" i="54" s="1"/>
  <c r="H94" i="18"/>
  <c r="G94" i="18"/>
  <c r="I94" i="18"/>
  <c r="E94" i="18"/>
  <c r="I100" i="57" l="1"/>
  <c r="E100" i="57"/>
  <c r="A101" i="57"/>
  <c r="H100" i="57"/>
  <c r="F100" i="57"/>
  <c r="G100" i="57" s="1"/>
  <c r="I96" i="56"/>
  <c r="E96" i="56"/>
  <c r="A97" i="56"/>
  <c r="H96" i="56"/>
  <c r="F96" i="56"/>
  <c r="G96" i="56" s="1"/>
  <c r="I96" i="55"/>
  <c r="E96" i="55"/>
  <c r="A97" i="55"/>
  <c r="H96" i="55"/>
  <c r="F96" i="55"/>
  <c r="G96" i="55" s="1"/>
  <c r="I96" i="54"/>
  <c r="E96" i="54"/>
  <c r="A97" i="54"/>
  <c r="H96" i="54"/>
  <c r="F96" i="54"/>
  <c r="G96" i="54" s="1"/>
  <c r="H95" i="18"/>
  <c r="G95" i="18"/>
  <c r="I95" i="18"/>
  <c r="E95" i="18"/>
  <c r="I101" i="57" l="1"/>
  <c r="E101" i="57"/>
  <c r="A102" i="57"/>
  <c r="H101" i="57"/>
  <c r="F101" i="57"/>
  <c r="G101" i="57" s="1"/>
  <c r="I97" i="56"/>
  <c r="E97" i="56"/>
  <c r="A98" i="56"/>
  <c r="H97" i="56"/>
  <c r="F97" i="56"/>
  <c r="G97" i="56" s="1"/>
  <c r="I97" i="55"/>
  <c r="E97" i="55"/>
  <c r="A98" i="55"/>
  <c r="H97" i="55"/>
  <c r="F97" i="55"/>
  <c r="G97" i="55" s="1"/>
  <c r="I97" i="54"/>
  <c r="E97" i="54"/>
  <c r="A98" i="54"/>
  <c r="H97" i="54"/>
  <c r="F97" i="54"/>
  <c r="G97" i="54" s="1"/>
  <c r="H96" i="18"/>
  <c r="G96" i="18"/>
  <c r="I96" i="18"/>
  <c r="E96" i="18"/>
  <c r="I102" i="57" l="1"/>
  <c r="E102" i="57"/>
  <c r="A103" i="57"/>
  <c r="H102" i="57"/>
  <c r="F102" i="57"/>
  <c r="G102" i="57" s="1"/>
  <c r="I98" i="56"/>
  <c r="E98" i="56"/>
  <c r="A99" i="56"/>
  <c r="H98" i="56"/>
  <c r="F98" i="56"/>
  <c r="G98" i="56" s="1"/>
  <c r="I98" i="55"/>
  <c r="E98" i="55"/>
  <c r="A99" i="55"/>
  <c r="H98" i="55"/>
  <c r="F98" i="55"/>
  <c r="G98" i="55" s="1"/>
  <c r="I98" i="54"/>
  <c r="E98" i="54"/>
  <c r="A99" i="54"/>
  <c r="H98" i="54"/>
  <c r="F98" i="54"/>
  <c r="G98" i="54" s="1"/>
  <c r="H97" i="18"/>
  <c r="G97" i="18"/>
  <c r="I97" i="18"/>
  <c r="E97" i="18"/>
  <c r="I103" i="57" l="1"/>
  <c r="E103" i="57"/>
  <c r="A104" i="57"/>
  <c r="H103" i="57"/>
  <c r="F103" i="57"/>
  <c r="G103" i="57" s="1"/>
  <c r="I99" i="56"/>
  <c r="E99" i="56"/>
  <c r="A100" i="56"/>
  <c r="H99" i="56"/>
  <c r="F99" i="56"/>
  <c r="G99" i="56" s="1"/>
  <c r="I99" i="55"/>
  <c r="E99" i="55"/>
  <c r="A100" i="55"/>
  <c r="H99" i="55"/>
  <c r="F99" i="55"/>
  <c r="G99" i="55" s="1"/>
  <c r="I99" i="54"/>
  <c r="E99" i="54"/>
  <c r="A100" i="54"/>
  <c r="H99" i="54"/>
  <c r="F99" i="54"/>
  <c r="G99" i="54" s="1"/>
  <c r="H98" i="18"/>
  <c r="G98" i="18"/>
  <c r="I98" i="18"/>
  <c r="E98" i="18"/>
  <c r="I104" i="57" l="1"/>
  <c r="E104" i="57"/>
  <c r="A105" i="57"/>
  <c r="H104" i="57"/>
  <c r="F104" i="57"/>
  <c r="G104" i="57" s="1"/>
  <c r="I100" i="56"/>
  <c r="E100" i="56"/>
  <c r="A101" i="56"/>
  <c r="H100" i="56"/>
  <c r="F100" i="56"/>
  <c r="G100" i="56" s="1"/>
  <c r="I100" i="55"/>
  <c r="E100" i="55"/>
  <c r="A101" i="55"/>
  <c r="H100" i="55"/>
  <c r="F100" i="55"/>
  <c r="G100" i="55" s="1"/>
  <c r="I100" i="54"/>
  <c r="E100" i="54"/>
  <c r="A101" i="54"/>
  <c r="H100" i="54"/>
  <c r="F100" i="54"/>
  <c r="G100" i="54" s="1"/>
  <c r="H99" i="18"/>
  <c r="G99" i="18"/>
  <c r="I99" i="18"/>
  <c r="E99" i="18"/>
  <c r="I105" i="57" l="1"/>
  <c r="E105" i="57"/>
  <c r="A106" i="57"/>
  <c r="H105" i="57"/>
  <c r="F105" i="57"/>
  <c r="G105" i="57" s="1"/>
  <c r="I101" i="56"/>
  <c r="E101" i="56"/>
  <c r="A102" i="56"/>
  <c r="H101" i="56"/>
  <c r="F101" i="56"/>
  <c r="G101" i="56" s="1"/>
  <c r="I101" i="55"/>
  <c r="E101" i="55"/>
  <c r="A102" i="55"/>
  <c r="H101" i="55"/>
  <c r="F101" i="55"/>
  <c r="G101" i="55" s="1"/>
  <c r="I101" i="54"/>
  <c r="E101" i="54"/>
  <c r="A102" i="54"/>
  <c r="H101" i="54"/>
  <c r="F101" i="54"/>
  <c r="G101" i="54" s="1"/>
  <c r="H100" i="18"/>
  <c r="G100" i="18"/>
  <c r="I100" i="18"/>
  <c r="E100" i="18"/>
  <c r="I106" i="57" l="1"/>
  <c r="E106" i="57"/>
  <c r="A107" i="57"/>
  <c r="H106" i="57"/>
  <c r="F106" i="57"/>
  <c r="G106" i="57" s="1"/>
  <c r="I102" i="56"/>
  <c r="E102" i="56"/>
  <c r="A103" i="56"/>
  <c r="H102" i="56"/>
  <c r="F102" i="56"/>
  <c r="G102" i="56" s="1"/>
  <c r="I102" i="55"/>
  <c r="E102" i="55"/>
  <c r="A103" i="55"/>
  <c r="H102" i="55"/>
  <c r="F102" i="55"/>
  <c r="G102" i="55" s="1"/>
  <c r="I102" i="54"/>
  <c r="E102" i="54"/>
  <c r="A103" i="54"/>
  <c r="H102" i="54"/>
  <c r="F102" i="54"/>
  <c r="G102" i="54" s="1"/>
  <c r="H101" i="18"/>
  <c r="G101" i="18"/>
  <c r="I101" i="18"/>
  <c r="E101" i="18"/>
  <c r="I107" i="57" l="1"/>
  <c r="E107" i="57"/>
  <c r="A108" i="57"/>
  <c r="H107" i="57"/>
  <c r="F107" i="57"/>
  <c r="G107" i="57" s="1"/>
  <c r="I103" i="56"/>
  <c r="E103" i="56"/>
  <c r="A104" i="56"/>
  <c r="H103" i="56"/>
  <c r="F103" i="56"/>
  <c r="G103" i="56" s="1"/>
  <c r="I103" i="55"/>
  <c r="E103" i="55"/>
  <c r="A104" i="55"/>
  <c r="H103" i="55"/>
  <c r="F103" i="55"/>
  <c r="G103" i="55" s="1"/>
  <c r="I103" i="54"/>
  <c r="E103" i="54"/>
  <c r="A104" i="54"/>
  <c r="H103" i="54"/>
  <c r="F103" i="54"/>
  <c r="G103" i="54" s="1"/>
  <c r="H102" i="18"/>
  <c r="G102" i="18"/>
  <c r="I102" i="18"/>
  <c r="E102" i="18"/>
  <c r="I108" i="57" l="1"/>
  <c r="E108" i="57"/>
  <c r="A109" i="57"/>
  <c r="H108" i="57"/>
  <c r="F108" i="57"/>
  <c r="G108" i="57" s="1"/>
  <c r="I104" i="56"/>
  <c r="E104" i="56"/>
  <c r="A105" i="56"/>
  <c r="H104" i="56"/>
  <c r="F104" i="56"/>
  <c r="G104" i="56" s="1"/>
  <c r="I104" i="55"/>
  <c r="E104" i="55"/>
  <c r="A105" i="55"/>
  <c r="H104" i="55"/>
  <c r="F104" i="55"/>
  <c r="G104" i="55" s="1"/>
  <c r="I104" i="54"/>
  <c r="E104" i="54"/>
  <c r="A105" i="54"/>
  <c r="H104" i="54"/>
  <c r="F104" i="54"/>
  <c r="G104" i="54" s="1"/>
  <c r="H103" i="18"/>
  <c r="G103" i="18"/>
  <c r="I103" i="18"/>
  <c r="E103" i="18"/>
  <c r="I109" i="57" l="1"/>
  <c r="E109" i="57"/>
  <c r="A110" i="57"/>
  <c r="H109" i="57"/>
  <c r="F109" i="57"/>
  <c r="G109" i="57" s="1"/>
  <c r="I105" i="56"/>
  <c r="E105" i="56"/>
  <c r="A106" i="56"/>
  <c r="H105" i="56"/>
  <c r="F105" i="56"/>
  <c r="G105" i="56" s="1"/>
  <c r="I105" i="55"/>
  <c r="E105" i="55"/>
  <c r="A106" i="55"/>
  <c r="H105" i="55"/>
  <c r="F105" i="55"/>
  <c r="G105" i="55" s="1"/>
  <c r="I105" i="54"/>
  <c r="E105" i="54"/>
  <c r="A106" i="54"/>
  <c r="H105" i="54"/>
  <c r="F105" i="54"/>
  <c r="G105" i="54" s="1"/>
  <c r="H104" i="18"/>
  <c r="G104" i="18"/>
  <c r="I104" i="18"/>
  <c r="E104" i="18"/>
  <c r="I110" i="57" l="1"/>
  <c r="E110" i="57"/>
  <c r="A111" i="57"/>
  <c r="H110" i="57"/>
  <c r="F110" i="57"/>
  <c r="G110" i="57" s="1"/>
  <c r="I106" i="56"/>
  <c r="E106" i="56"/>
  <c r="A107" i="56"/>
  <c r="H106" i="56"/>
  <c r="F106" i="56"/>
  <c r="G106" i="56" s="1"/>
  <c r="I106" i="55"/>
  <c r="E106" i="55"/>
  <c r="A107" i="55"/>
  <c r="H106" i="55"/>
  <c r="F106" i="55"/>
  <c r="G106" i="55" s="1"/>
  <c r="I106" i="54"/>
  <c r="E106" i="54"/>
  <c r="A107" i="54"/>
  <c r="H106" i="54"/>
  <c r="F106" i="54"/>
  <c r="G106" i="54" s="1"/>
  <c r="H105" i="18"/>
  <c r="G105" i="18"/>
  <c r="I105" i="18"/>
  <c r="E105" i="18"/>
  <c r="I111" i="57" l="1"/>
  <c r="E111" i="57"/>
  <c r="A112" i="57"/>
  <c r="H111" i="57"/>
  <c r="F111" i="57"/>
  <c r="G111" i="57" s="1"/>
  <c r="I107" i="56"/>
  <c r="E107" i="56"/>
  <c r="A108" i="56"/>
  <c r="H107" i="56"/>
  <c r="F107" i="56"/>
  <c r="G107" i="56" s="1"/>
  <c r="I107" i="55"/>
  <c r="E107" i="55"/>
  <c r="A108" i="55"/>
  <c r="H107" i="55"/>
  <c r="F107" i="55"/>
  <c r="G107" i="55" s="1"/>
  <c r="I107" i="54"/>
  <c r="E107" i="54"/>
  <c r="A108" i="54"/>
  <c r="H107" i="54"/>
  <c r="F107" i="54"/>
  <c r="G107" i="54" s="1"/>
  <c r="H106" i="18"/>
  <c r="G106" i="18"/>
  <c r="I106" i="18"/>
  <c r="E106" i="18"/>
  <c r="I112" i="57" l="1"/>
  <c r="E112" i="57"/>
  <c r="A113" i="57"/>
  <c r="H112" i="57"/>
  <c r="F112" i="57"/>
  <c r="G112" i="57" s="1"/>
  <c r="I108" i="56"/>
  <c r="E108" i="56"/>
  <c r="A109" i="56"/>
  <c r="H108" i="56"/>
  <c r="F108" i="56"/>
  <c r="G108" i="56" s="1"/>
  <c r="I108" i="55"/>
  <c r="E108" i="55"/>
  <c r="A109" i="55"/>
  <c r="H108" i="55"/>
  <c r="F108" i="55"/>
  <c r="G108" i="55" s="1"/>
  <c r="I108" i="54"/>
  <c r="E108" i="54"/>
  <c r="A109" i="54"/>
  <c r="H108" i="54"/>
  <c r="F108" i="54"/>
  <c r="G108" i="54" s="1"/>
  <c r="H107" i="18"/>
  <c r="G107" i="18"/>
  <c r="I107" i="18"/>
  <c r="E107" i="18"/>
  <c r="I113" i="57" l="1"/>
  <c r="E113" i="57"/>
  <c r="A114" i="57"/>
  <c r="H113" i="57"/>
  <c r="F113" i="57"/>
  <c r="G113" i="57" s="1"/>
  <c r="I109" i="56"/>
  <c r="E109" i="56"/>
  <c r="A110" i="56"/>
  <c r="H109" i="56"/>
  <c r="F109" i="56"/>
  <c r="G109" i="56" s="1"/>
  <c r="I109" i="55"/>
  <c r="E109" i="55"/>
  <c r="A110" i="55"/>
  <c r="H109" i="55"/>
  <c r="F109" i="55"/>
  <c r="G109" i="55" s="1"/>
  <c r="I109" i="54"/>
  <c r="E109" i="54"/>
  <c r="A110" i="54"/>
  <c r="H109" i="54"/>
  <c r="F109" i="54"/>
  <c r="G109" i="54" s="1"/>
  <c r="H108" i="18"/>
  <c r="G108" i="18"/>
  <c r="I108" i="18"/>
  <c r="E108" i="18"/>
  <c r="I114" i="57" l="1"/>
  <c r="E114" i="57"/>
  <c r="A115" i="57"/>
  <c r="H114" i="57"/>
  <c r="F114" i="57"/>
  <c r="G114" i="57" s="1"/>
  <c r="I110" i="56"/>
  <c r="E110" i="56"/>
  <c r="A111" i="56"/>
  <c r="H110" i="56"/>
  <c r="F110" i="56"/>
  <c r="G110" i="56" s="1"/>
  <c r="I110" i="55"/>
  <c r="A111" i="55"/>
  <c r="E110" i="55"/>
  <c r="H110" i="55"/>
  <c r="F110" i="55"/>
  <c r="G110" i="55" s="1"/>
  <c r="I110" i="54"/>
  <c r="E110" i="54"/>
  <c r="A111" i="54"/>
  <c r="H110" i="54"/>
  <c r="F110" i="54"/>
  <c r="G110" i="54" s="1"/>
  <c r="H109" i="18"/>
  <c r="G109" i="18"/>
  <c r="I109" i="18"/>
  <c r="E109" i="18"/>
  <c r="I115" i="57" l="1"/>
  <c r="E115" i="57"/>
  <c r="A116" i="57"/>
  <c r="H115" i="57"/>
  <c r="F115" i="57"/>
  <c r="G115" i="57" s="1"/>
  <c r="A112" i="56"/>
  <c r="H111" i="56"/>
  <c r="F111" i="56"/>
  <c r="I111" i="56"/>
  <c r="G111" i="56"/>
  <c r="E111" i="56"/>
  <c r="I111" i="55"/>
  <c r="E111" i="55"/>
  <c r="A112" i="55"/>
  <c r="H111" i="55"/>
  <c r="F111" i="55"/>
  <c r="G111" i="55" s="1"/>
  <c r="A112" i="54"/>
  <c r="H111" i="54"/>
  <c r="F111" i="54"/>
  <c r="I111" i="54"/>
  <c r="G111" i="54"/>
  <c r="E111" i="54"/>
  <c r="H110" i="18"/>
  <c r="G110" i="18"/>
  <c r="I110" i="18"/>
  <c r="E110" i="18"/>
  <c r="I116" i="57" l="1"/>
  <c r="E116" i="57"/>
  <c r="A117" i="57"/>
  <c r="H116" i="57"/>
  <c r="F116" i="57"/>
  <c r="G116" i="57" s="1"/>
  <c r="A113" i="56"/>
  <c r="H112" i="56"/>
  <c r="F112" i="56"/>
  <c r="I112" i="56"/>
  <c r="G112" i="56"/>
  <c r="E112" i="56"/>
  <c r="I112" i="55"/>
  <c r="E112" i="55"/>
  <c r="A113" i="55"/>
  <c r="H112" i="55"/>
  <c r="F112" i="55"/>
  <c r="G112" i="55" s="1"/>
  <c r="A113" i="54"/>
  <c r="H112" i="54"/>
  <c r="F112" i="54"/>
  <c r="G112" i="54" s="1"/>
  <c r="I112" i="54"/>
  <c r="E112" i="54"/>
  <c r="I111" i="18"/>
  <c r="E111" i="18"/>
  <c r="H111" i="18"/>
  <c r="G111" i="18"/>
  <c r="I117" i="57" l="1"/>
  <c r="H117" i="57"/>
  <c r="E117" i="57"/>
  <c r="A118" i="57"/>
  <c r="F117" i="57"/>
  <c r="G117" i="57" s="1"/>
  <c r="A114" i="56"/>
  <c r="H113" i="56"/>
  <c r="F113" i="56"/>
  <c r="I113" i="56"/>
  <c r="G113" i="56"/>
  <c r="E113" i="56"/>
  <c r="I113" i="55"/>
  <c r="E113" i="55"/>
  <c r="A114" i="55"/>
  <c r="H113" i="55"/>
  <c r="F113" i="55"/>
  <c r="G113" i="55" s="1"/>
  <c r="A114" i="54"/>
  <c r="H113" i="54"/>
  <c r="F113" i="54"/>
  <c r="G113" i="54" s="1"/>
  <c r="I113" i="54"/>
  <c r="E113" i="54"/>
  <c r="I112" i="18"/>
  <c r="E112" i="18"/>
  <c r="H112" i="18"/>
  <c r="G112" i="18"/>
  <c r="I118" i="57" l="1"/>
  <c r="E118" i="57"/>
  <c r="A119" i="57"/>
  <c r="H118" i="57"/>
  <c r="F118" i="57"/>
  <c r="G118" i="57" s="1"/>
  <c r="A115" i="56"/>
  <c r="H114" i="56"/>
  <c r="F114" i="56"/>
  <c r="G114" i="56" s="1"/>
  <c r="I114" i="56"/>
  <c r="E114" i="56"/>
  <c r="I114" i="55"/>
  <c r="E114" i="55"/>
  <c r="A115" i="55"/>
  <c r="H114" i="55"/>
  <c r="F114" i="55"/>
  <c r="G114" i="55" s="1"/>
  <c r="A115" i="54"/>
  <c r="H114" i="54"/>
  <c r="F114" i="54"/>
  <c r="G114" i="54" s="1"/>
  <c r="I114" i="54"/>
  <c r="E114" i="54"/>
  <c r="I113" i="18"/>
  <c r="E113" i="18"/>
  <c r="H113" i="18"/>
  <c r="G113" i="18"/>
  <c r="I119" i="57" l="1"/>
  <c r="E119" i="57"/>
  <c r="A120" i="57"/>
  <c r="H119" i="57"/>
  <c r="F119" i="57"/>
  <c r="G119" i="57" s="1"/>
  <c r="A116" i="56"/>
  <c r="H115" i="56"/>
  <c r="F115" i="56"/>
  <c r="G115" i="56" s="1"/>
  <c r="I115" i="56"/>
  <c r="E115" i="56"/>
  <c r="I115" i="55"/>
  <c r="E115" i="55"/>
  <c r="A116" i="55"/>
  <c r="H115" i="55"/>
  <c r="F115" i="55"/>
  <c r="G115" i="55" s="1"/>
  <c r="A116" i="54"/>
  <c r="H115" i="54"/>
  <c r="F115" i="54"/>
  <c r="G115" i="54" s="1"/>
  <c r="I115" i="54"/>
  <c r="E115" i="54"/>
  <c r="I114" i="18"/>
  <c r="E114" i="18"/>
  <c r="H114" i="18"/>
  <c r="G114" i="18"/>
  <c r="I120" i="57" l="1"/>
  <c r="E120" i="57"/>
  <c r="A121" i="57"/>
  <c r="H120" i="57"/>
  <c r="F120" i="57"/>
  <c r="G120" i="57" s="1"/>
  <c r="A117" i="56"/>
  <c r="H116" i="56"/>
  <c r="F116" i="56"/>
  <c r="G116" i="56" s="1"/>
  <c r="I116" i="56"/>
  <c r="E116" i="56"/>
  <c r="I116" i="55"/>
  <c r="E116" i="55"/>
  <c r="A117" i="55"/>
  <c r="H116" i="55"/>
  <c r="F116" i="55"/>
  <c r="G116" i="55" s="1"/>
  <c r="A117" i="54"/>
  <c r="H116" i="54"/>
  <c r="F116" i="54"/>
  <c r="I116" i="54"/>
  <c r="G116" i="54"/>
  <c r="E116" i="54"/>
  <c r="I115" i="18"/>
  <c r="E115" i="18"/>
  <c r="H115" i="18"/>
  <c r="G115" i="18"/>
  <c r="I121" i="57" l="1"/>
  <c r="E121" i="57"/>
  <c r="A122" i="57"/>
  <c r="H121" i="57"/>
  <c r="F121" i="57"/>
  <c r="G121" i="57" s="1"/>
  <c r="A118" i="56"/>
  <c r="H117" i="56"/>
  <c r="F117" i="56"/>
  <c r="G117" i="56" s="1"/>
  <c r="I117" i="56"/>
  <c r="E117" i="56"/>
  <c r="I117" i="55"/>
  <c r="E117" i="55"/>
  <c r="A118" i="55"/>
  <c r="H117" i="55"/>
  <c r="F117" i="55"/>
  <c r="G117" i="55" s="1"/>
  <c r="A118" i="54"/>
  <c r="H117" i="54"/>
  <c r="F117" i="54"/>
  <c r="G117" i="54" s="1"/>
  <c r="I117" i="54"/>
  <c r="E117" i="54"/>
  <c r="I116" i="18"/>
  <c r="E116" i="18"/>
  <c r="H116" i="18"/>
  <c r="G116" i="18"/>
  <c r="I122" i="57" l="1"/>
  <c r="E122" i="57"/>
  <c r="A123" i="57"/>
  <c r="H122" i="57"/>
  <c r="F122" i="57"/>
  <c r="G122" i="57" s="1"/>
  <c r="A119" i="56"/>
  <c r="H118" i="56"/>
  <c r="F118" i="56"/>
  <c r="G118" i="56" s="1"/>
  <c r="I118" i="56"/>
  <c r="E118" i="56"/>
  <c r="I118" i="55"/>
  <c r="E118" i="55"/>
  <c r="A119" i="55"/>
  <c r="H118" i="55"/>
  <c r="F118" i="55"/>
  <c r="G118" i="55" s="1"/>
  <c r="A119" i="54"/>
  <c r="H118" i="54"/>
  <c r="F118" i="54"/>
  <c r="G118" i="54" s="1"/>
  <c r="I118" i="54"/>
  <c r="E118" i="54"/>
  <c r="I117" i="18"/>
  <c r="E117" i="18"/>
  <c r="H117" i="18"/>
  <c r="G117" i="18"/>
  <c r="I123" i="57" l="1"/>
  <c r="E123" i="57"/>
  <c r="A124" i="57"/>
  <c r="H123" i="57"/>
  <c r="F123" i="57"/>
  <c r="G123" i="57" s="1"/>
  <c r="A120" i="56"/>
  <c r="H119" i="56"/>
  <c r="F119" i="56"/>
  <c r="G119" i="56" s="1"/>
  <c r="I119" i="56"/>
  <c r="E119" i="56"/>
  <c r="I119" i="55"/>
  <c r="E119" i="55"/>
  <c r="A120" i="55"/>
  <c r="H119" i="55"/>
  <c r="F119" i="55"/>
  <c r="G119" i="55" s="1"/>
  <c r="A120" i="54"/>
  <c r="H119" i="54"/>
  <c r="F119" i="54"/>
  <c r="G119" i="54" s="1"/>
  <c r="I119" i="54"/>
  <c r="E119" i="54"/>
  <c r="I118" i="18"/>
  <c r="E118" i="18"/>
  <c r="H118" i="18"/>
  <c r="G118" i="18"/>
  <c r="I124" i="57" l="1"/>
  <c r="E124" i="57"/>
  <c r="A125" i="57"/>
  <c r="H124" i="57"/>
  <c r="F124" i="57"/>
  <c r="G124" i="57" s="1"/>
  <c r="A121" i="56"/>
  <c r="H120" i="56"/>
  <c r="F120" i="56"/>
  <c r="G120" i="56" s="1"/>
  <c r="I120" i="56"/>
  <c r="E120" i="56"/>
  <c r="I120" i="55"/>
  <c r="E120" i="55"/>
  <c r="A121" i="55"/>
  <c r="H120" i="55"/>
  <c r="F120" i="55"/>
  <c r="G120" i="55" s="1"/>
  <c r="A121" i="54"/>
  <c r="H120" i="54"/>
  <c r="F120" i="54"/>
  <c r="G120" i="54" s="1"/>
  <c r="I120" i="54"/>
  <c r="E120" i="54"/>
  <c r="I119" i="18"/>
  <c r="E119" i="18"/>
  <c r="H119" i="18"/>
  <c r="G119" i="18"/>
  <c r="I125" i="57" l="1"/>
  <c r="E125" i="57"/>
  <c r="A126" i="57"/>
  <c r="H125" i="57"/>
  <c r="F125" i="57"/>
  <c r="G125" i="57" s="1"/>
  <c r="A122" i="56"/>
  <c r="H121" i="56"/>
  <c r="F121" i="56"/>
  <c r="G121" i="56" s="1"/>
  <c r="I121" i="56"/>
  <c r="E121" i="56"/>
  <c r="I121" i="55"/>
  <c r="E121" i="55"/>
  <c r="A122" i="55"/>
  <c r="H121" i="55"/>
  <c r="F121" i="55"/>
  <c r="G121" i="55" s="1"/>
  <c r="A122" i="54"/>
  <c r="H121" i="54"/>
  <c r="F121" i="54"/>
  <c r="G121" i="54" s="1"/>
  <c r="I121" i="54"/>
  <c r="E121" i="54"/>
  <c r="I120" i="18"/>
  <c r="E120" i="18"/>
  <c r="H120" i="18"/>
  <c r="G120" i="18"/>
  <c r="I126" i="57" l="1"/>
  <c r="E126" i="57"/>
  <c r="A127" i="57"/>
  <c r="H126" i="57"/>
  <c r="F126" i="57"/>
  <c r="G126" i="57" s="1"/>
  <c r="A123" i="56"/>
  <c r="H122" i="56"/>
  <c r="F122" i="56"/>
  <c r="G122" i="56" s="1"/>
  <c r="I122" i="56"/>
  <c r="E122" i="56"/>
  <c r="I122" i="55"/>
  <c r="E122" i="55"/>
  <c r="A123" i="55"/>
  <c r="H122" i="55"/>
  <c r="F122" i="55"/>
  <c r="G122" i="55" s="1"/>
  <c r="A123" i="54"/>
  <c r="H122" i="54"/>
  <c r="F122" i="54"/>
  <c r="I122" i="54"/>
  <c r="G122" i="54"/>
  <c r="E122" i="54"/>
  <c r="I121" i="18"/>
  <c r="E121" i="18"/>
  <c r="H121" i="18"/>
  <c r="G121" i="18"/>
  <c r="I127" i="57" l="1"/>
  <c r="E127" i="57"/>
  <c r="A128" i="57"/>
  <c r="H127" i="57"/>
  <c r="F127" i="57"/>
  <c r="G127" i="57" s="1"/>
  <c r="A124" i="56"/>
  <c r="H123" i="56"/>
  <c r="F123" i="56"/>
  <c r="G123" i="56" s="1"/>
  <c r="I123" i="56"/>
  <c r="E123" i="56"/>
  <c r="I123" i="55"/>
  <c r="E123" i="55"/>
  <c r="A124" i="55"/>
  <c r="H123" i="55"/>
  <c r="F123" i="55"/>
  <c r="G123" i="55" s="1"/>
  <c r="A124" i="54"/>
  <c r="H123" i="54"/>
  <c r="F123" i="54"/>
  <c r="G123" i="54" s="1"/>
  <c r="I123" i="54"/>
  <c r="E123" i="54"/>
  <c r="I122" i="18"/>
  <c r="E122" i="18"/>
  <c r="H122" i="18"/>
  <c r="G122" i="18"/>
  <c r="I128" i="57" l="1"/>
  <c r="E128" i="57"/>
  <c r="A129" i="57"/>
  <c r="H128" i="57"/>
  <c r="F128" i="57"/>
  <c r="G128" i="57" s="1"/>
  <c r="A125" i="56"/>
  <c r="H124" i="56"/>
  <c r="F124" i="56"/>
  <c r="G124" i="56" s="1"/>
  <c r="I124" i="56"/>
  <c r="E124" i="56"/>
  <c r="I124" i="55"/>
  <c r="E124" i="55"/>
  <c r="A125" i="55"/>
  <c r="H124" i="55"/>
  <c r="F124" i="55"/>
  <c r="G124" i="55" s="1"/>
  <c r="A125" i="54"/>
  <c r="H124" i="54"/>
  <c r="F124" i="54"/>
  <c r="G124" i="54" s="1"/>
  <c r="I124" i="54"/>
  <c r="E124" i="54"/>
  <c r="I123" i="18"/>
  <c r="E123" i="18"/>
  <c r="H123" i="18"/>
  <c r="G123" i="18"/>
  <c r="I129" i="57" l="1"/>
  <c r="E129" i="57"/>
  <c r="A130" i="57"/>
  <c r="H129" i="57"/>
  <c r="F129" i="57"/>
  <c r="G129" i="57" s="1"/>
  <c r="A126" i="56"/>
  <c r="H125" i="56"/>
  <c r="F125" i="56"/>
  <c r="G125" i="56" s="1"/>
  <c r="I125" i="56"/>
  <c r="E125" i="56"/>
  <c r="I125" i="55"/>
  <c r="E125" i="55"/>
  <c r="A126" i="55"/>
  <c r="H125" i="55"/>
  <c r="F125" i="55"/>
  <c r="G125" i="55" s="1"/>
  <c r="A126" i="54"/>
  <c r="H125" i="54"/>
  <c r="F125" i="54"/>
  <c r="G125" i="54" s="1"/>
  <c r="I125" i="54"/>
  <c r="E125" i="54"/>
  <c r="I124" i="18"/>
  <c r="E124" i="18"/>
  <c r="H124" i="18"/>
  <c r="G124" i="18"/>
  <c r="I130" i="57" l="1"/>
  <c r="E130" i="57"/>
  <c r="A131" i="57"/>
  <c r="H130" i="57"/>
  <c r="F130" i="57"/>
  <c r="G130" i="57" s="1"/>
  <c r="A127" i="56"/>
  <c r="H126" i="56"/>
  <c r="F126" i="56"/>
  <c r="G126" i="56" s="1"/>
  <c r="I126" i="56"/>
  <c r="E126" i="56"/>
  <c r="I126" i="55"/>
  <c r="E126" i="55"/>
  <c r="A127" i="55"/>
  <c r="H126" i="55"/>
  <c r="F126" i="55"/>
  <c r="G126" i="55" s="1"/>
  <c r="A127" i="54"/>
  <c r="H126" i="54"/>
  <c r="F126" i="54"/>
  <c r="G126" i="54" s="1"/>
  <c r="I126" i="54"/>
  <c r="E126" i="54"/>
  <c r="I125" i="18"/>
  <c r="E125" i="18"/>
  <c r="H125" i="18"/>
  <c r="G125" i="18"/>
  <c r="I131" i="57" l="1"/>
  <c r="E131" i="57"/>
  <c r="A132" i="57"/>
  <c r="H131" i="57"/>
  <c r="F131" i="57"/>
  <c r="G131" i="57" s="1"/>
  <c r="A128" i="56"/>
  <c r="H127" i="56"/>
  <c r="F127" i="56"/>
  <c r="I127" i="56"/>
  <c r="G127" i="56"/>
  <c r="E127" i="56"/>
  <c r="I127" i="55"/>
  <c r="E127" i="55"/>
  <c r="A128" i="55"/>
  <c r="H127" i="55"/>
  <c r="F127" i="55"/>
  <c r="G127" i="55" s="1"/>
  <c r="A128" i="54"/>
  <c r="H127" i="54"/>
  <c r="F127" i="54"/>
  <c r="G127" i="54" s="1"/>
  <c r="I127" i="54"/>
  <c r="E127" i="54"/>
  <c r="I126" i="18"/>
  <c r="E126" i="18"/>
  <c r="H126" i="18"/>
  <c r="G126" i="18"/>
  <c r="I132" i="57" l="1"/>
  <c r="E132" i="57"/>
  <c r="A133" i="57"/>
  <c r="H132" i="57"/>
  <c r="F132" i="57"/>
  <c r="G132" i="57" s="1"/>
  <c r="A129" i="56"/>
  <c r="H128" i="56"/>
  <c r="F128" i="56"/>
  <c r="I128" i="56"/>
  <c r="G128" i="56"/>
  <c r="E128" i="56"/>
  <c r="I128" i="55"/>
  <c r="E128" i="55"/>
  <c r="A129" i="55"/>
  <c r="H128" i="55"/>
  <c r="F128" i="55"/>
  <c r="G128" i="55" s="1"/>
  <c r="A129" i="54"/>
  <c r="H128" i="54"/>
  <c r="F128" i="54"/>
  <c r="G128" i="54" s="1"/>
  <c r="I128" i="54"/>
  <c r="E128" i="54"/>
  <c r="I127" i="18"/>
  <c r="E127" i="18"/>
  <c r="H127" i="18"/>
  <c r="G127" i="18"/>
  <c r="I133" i="57" l="1"/>
  <c r="E133" i="57"/>
  <c r="A134" i="57"/>
  <c r="H133" i="57"/>
  <c r="F133" i="57"/>
  <c r="G133" i="57" s="1"/>
  <c r="A130" i="56"/>
  <c r="H129" i="56"/>
  <c r="F129" i="56"/>
  <c r="I129" i="56"/>
  <c r="G129" i="56"/>
  <c r="E129" i="56"/>
  <c r="I129" i="55"/>
  <c r="E129" i="55"/>
  <c r="A130" i="55"/>
  <c r="H129" i="55"/>
  <c r="F129" i="55"/>
  <c r="G129" i="55" s="1"/>
  <c r="A130" i="54"/>
  <c r="H129" i="54"/>
  <c r="F129" i="54"/>
  <c r="I129" i="54"/>
  <c r="G129" i="54"/>
  <c r="E129" i="54"/>
  <c r="I128" i="18"/>
  <c r="E128" i="18"/>
  <c r="H128" i="18"/>
  <c r="G128" i="18"/>
  <c r="I134" i="57" l="1"/>
  <c r="E134" i="57"/>
  <c r="A135" i="57"/>
  <c r="H134" i="57"/>
  <c r="F134" i="57"/>
  <c r="G134" i="57" s="1"/>
  <c r="A131" i="56"/>
  <c r="H130" i="56"/>
  <c r="F130" i="56"/>
  <c r="I130" i="56"/>
  <c r="G130" i="56"/>
  <c r="E130" i="56"/>
  <c r="I130" i="55"/>
  <c r="E130" i="55"/>
  <c r="A131" i="55"/>
  <c r="H130" i="55"/>
  <c r="F130" i="55"/>
  <c r="G130" i="55" s="1"/>
  <c r="A131" i="54"/>
  <c r="H130" i="54"/>
  <c r="F130" i="54"/>
  <c r="G130" i="54" s="1"/>
  <c r="I130" i="54"/>
  <c r="E130" i="54"/>
  <c r="I129" i="18"/>
  <c r="E129" i="18"/>
  <c r="H129" i="18"/>
  <c r="G129" i="18"/>
  <c r="I135" i="57" l="1"/>
  <c r="E135" i="57"/>
  <c r="A136" i="57"/>
  <c r="H135" i="57"/>
  <c r="F135" i="57"/>
  <c r="G135" i="57" s="1"/>
  <c r="A132" i="56"/>
  <c r="H131" i="56"/>
  <c r="F131" i="56"/>
  <c r="I131" i="56"/>
  <c r="G131" i="56"/>
  <c r="E131" i="56"/>
  <c r="I131" i="55"/>
  <c r="E131" i="55"/>
  <c r="A132" i="55"/>
  <c r="H131" i="55"/>
  <c r="F131" i="55"/>
  <c r="G131" i="55" s="1"/>
  <c r="A132" i="54"/>
  <c r="H131" i="54"/>
  <c r="F131" i="54"/>
  <c r="G131" i="54" s="1"/>
  <c r="I131" i="54"/>
  <c r="E131" i="54"/>
  <c r="I130" i="18"/>
  <c r="E130" i="18"/>
  <c r="H130" i="18"/>
  <c r="G130" i="18"/>
  <c r="I136" i="57" l="1"/>
  <c r="E136" i="57"/>
  <c r="A137" i="57"/>
  <c r="H136" i="57"/>
  <c r="F136" i="57"/>
  <c r="G136" i="57" s="1"/>
  <c r="A133" i="56"/>
  <c r="H132" i="56"/>
  <c r="F132" i="56"/>
  <c r="I132" i="56"/>
  <c r="G132" i="56"/>
  <c r="E132" i="56"/>
  <c r="I132" i="55"/>
  <c r="E132" i="55"/>
  <c r="A133" i="55"/>
  <c r="H132" i="55"/>
  <c r="F132" i="55"/>
  <c r="G132" i="55" s="1"/>
  <c r="A133" i="54"/>
  <c r="H132" i="54"/>
  <c r="F132" i="54"/>
  <c r="I132" i="54"/>
  <c r="G132" i="54"/>
  <c r="E132" i="54"/>
  <c r="I131" i="18"/>
  <c r="E131" i="18"/>
  <c r="H131" i="18"/>
  <c r="G131" i="18"/>
  <c r="I137" i="57" l="1"/>
  <c r="E137" i="57"/>
  <c r="A138" i="57"/>
  <c r="H137" i="57"/>
  <c r="F137" i="57"/>
  <c r="G137" i="57" s="1"/>
  <c r="A134" i="56"/>
  <c r="H133" i="56"/>
  <c r="F133" i="56"/>
  <c r="G133" i="56" s="1"/>
  <c r="I133" i="56"/>
  <c r="E133" i="56"/>
  <c r="I133" i="55"/>
  <c r="E133" i="55"/>
  <c r="A134" i="55"/>
  <c r="H133" i="55"/>
  <c r="F133" i="55"/>
  <c r="G133" i="55" s="1"/>
  <c r="A134" i="54"/>
  <c r="H133" i="54"/>
  <c r="F133" i="54"/>
  <c r="G133" i="54" s="1"/>
  <c r="I133" i="54"/>
  <c r="E133" i="54"/>
  <c r="I132" i="18"/>
  <c r="E132" i="18"/>
  <c r="H132" i="18"/>
  <c r="G132" i="18"/>
  <c r="I138" i="57" l="1"/>
  <c r="E138" i="57"/>
  <c r="A139" i="57"/>
  <c r="H138" i="57"/>
  <c r="F138" i="57"/>
  <c r="G138" i="57" s="1"/>
  <c r="A135" i="56"/>
  <c r="H134" i="56"/>
  <c r="F134" i="56"/>
  <c r="G134" i="56" s="1"/>
  <c r="I134" i="56"/>
  <c r="E134" i="56"/>
  <c r="I134" i="55"/>
  <c r="E134" i="55"/>
  <c r="A135" i="55"/>
  <c r="H134" i="55"/>
  <c r="F134" i="55"/>
  <c r="G134" i="55" s="1"/>
  <c r="A135" i="54"/>
  <c r="H134" i="54"/>
  <c r="F134" i="54"/>
  <c r="G134" i="54" s="1"/>
  <c r="I134" i="54"/>
  <c r="E134" i="54"/>
  <c r="I133" i="18"/>
  <c r="E133" i="18"/>
  <c r="H133" i="18"/>
  <c r="G133" i="18"/>
  <c r="I139" i="57" l="1"/>
  <c r="E139" i="57"/>
  <c r="A140" i="57"/>
  <c r="H139" i="57"/>
  <c r="F139" i="57"/>
  <c r="G139" i="57" s="1"/>
  <c r="A136" i="56"/>
  <c r="H135" i="56"/>
  <c r="F135" i="56"/>
  <c r="I135" i="56"/>
  <c r="G135" i="56"/>
  <c r="E135" i="56"/>
  <c r="I135" i="55"/>
  <c r="E135" i="55"/>
  <c r="A136" i="55"/>
  <c r="H135" i="55"/>
  <c r="F135" i="55"/>
  <c r="G135" i="55" s="1"/>
  <c r="A136" i="54"/>
  <c r="H135" i="54"/>
  <c r="F135" i="54"/>
  <c r="G135" i="54" s="1"/>
  <c r="I135" i="54"/>
  <c r="E135" i="54"/>
  <c r="I134" i="18"/>
  <c r="E134" i="18"/>
  <c r="H134" i="18"/>
  <c r="G134" i="18"/>
  <c r="I140" i="57" l="1"/>
  <c r="E140" i="57"/>
  <c r="A141" i="57"/>
  <c r="H140" i="57"/>
  <c r="F140" i="57"/>
  <c r="G140" i="57" s="1"/>
  <c r="A137" i="56"/>
  <c r="H136" i="56"/>
  <c r="F136" i="56"/>
  <c r="G136" i="56" s="1"/>
  <c r="I136" i="56"/>
  <c r="E136" i="56"/>
  <c r="I136" i="55"/>
  <c r="E136" i="55"/>
  <c r="A137" i="55"/>
  <c r="H136" i="55"/>
  <c r="F136" i="55"/>
  <c r="G136" i="55" s="1"/>
  <c r="A137" i="54"/>
  <c r="H136" i="54"/>
  <c r="F136" i="54"/>
  <c r="G136" i="54" s="1"/>
  <c r="I136" i="54"/>
  <c r="E136" i="54"/>
  <c r="I135" i="18"/>
  <c r="E135" i="18"/>
  <c r="H135" i="18"/>
  <c r="G135" i="18"/>
  <c r="I141" i="57" l="1"/>
  <c r="E141" i="57"/>
  <c r="A142" i="57"/>
  <c r="H141" i="57"/>
  <c r="F141" i="57"/>
  <c r="G141" i="57" s="1"/>
  <c r="A138" i="56"/>
  <c r="H137" i="56"/>
  <c r="F137" i="56"/>
  <c r="G137" i="56" s="1"/>
  <c r="I137" i="56"/>
  <c r="E137" i="56"/>
  <c r="I137" i="55"/>
  <c r="E137" i="55"/>
  <c r="A138" i="55"/>
  <c r="H137" i="55"/>
  <c r="F137" i="55"/>
  <c r="G137" i="55" s="1"/>
  <c r="A138" i="54"/>
  <c r="H137" i="54"/>
  <c r="F137" i="54"/>
  <c r="I137" i="54"/>
  <c r="G137" i="54"/>
  <c r="E137" i="54"/>
  <c r="I136" i="18"/>
  <c r="E136" i="18"/>
  <c r="H136" i="18"/>
  <c r="G136" i="18"/>
  <c r="I142" i="57" l="1"/>
  <c r="A143" i="57"/>
  <c r="E142" i="57"/>
  <c r="H142" i="57"/>
  <c r="F142" i="57"/>
  <c r="G142" i="57" s="1"/>
  <c r="A139" i="56"/>
  <c r="H138" i="56"/>
  <c r="F138" i="56"/>
  <c r="G138" i="56" s="1"/>
  <c r="I138" i="56"/>
  <c r="E138" i="56"/>
  <c r="I138" i="55"/>
  <c r="E138" i="55"/>
  <c r="A139" i="55"/>
  <c r="H138" i="55"/>
  <c r="F138" i="55"/>
  <c r="G138" i="55" s="1"/>
  <c r="A139" i="54"/>
  <c r="H138" i="54"/>
  <c r="F138" i="54"/>
  <c r="I138" i="54"/>
  <c r="G138" i="54"/>
  <c r="E138" i="54"/>
  <c r="I137" i="18"/>
  <c r="E137" i="18"/>
  <c r="H137" i="18"/>
  <c r="G137" i="18"/>
  <c r="I143" i="57" l="1"/>
  <c r="E143" i="57"/>
  <c r="H143" i="57"/>
  <c r="A144" i="57"/>
  <c r="F143" i="57"/>
  <c r="G143" i="57" s="1"/>
  <c r="I139" i="56"/>
  <c r="A140" i="56"/>
  <c r="H139" i="56"/>
  <c r="F139" i="56"/>
  <c r="G139" i="56" s="1"/>
  <c r="E139" i="56"/>
  <c r="I139" i="55"/>
  <c r="A140" i="55"/>
  <c r="H139" i="55"/>
  <c r="E139" i="55"/>
  <c r="F139" i="55"/>
  <c r="G139" i="55" s="1"/>
  <c r="I139" i="54"/>
  <c r="A140" i="54"/>
  <c r="H139" i="54"/>
  <c r="F139" i="54"/>
  <c r="G139" i="54" s="1"/>
  <c r="E139" i="54"/>
  <c r="I138" i="18"/>
  <c r="E138" i="18"/>
  <c r="H138" i="18"/>
  <c r="G138" i="18"/>
  <c r="I144" i="57" l="1"/>
  <c r="E144" i="57"/>
  <c r="A145" i="57"/>
  <c r="F144" i="57"/>
  <c r="G144" i="57" s="1"/>
  <c r="H144" i="57"/>
  <c r="I140" i="56"/>
  <c r="E140" i="56"/>
  <c r="A141" i="56"/>
  <c r="H140" i="56"/>
  <c r="F140" i="56"/>
  <c r="G140" i="56" s="1"/>
  <c r="I140" i="55"/>
  <c r="E140" i="55"/>
  <c r="A141" i="55"/>
  <c r="H140" i="55"/>
  <c r="F140" i="55"/>
  <c r="G140" i="55" s="1"/>
  <c r="I140" i="54"/>
  <c r="E140" i="54"/>
  <c r="A141" i="54"/>
  <c r="H140" i="54"/>
  <c r="F140" i="54"/>
  <c r="G140" i="54" s="1"/>
  <c r="I139" i="18"/>
  <c r="H139" i="18"/>
  <c r="E139" i="18"/>
  <c r="G139" i="18"/>
  <c r="I145" i="57" l="1"/>
  <c r="E145" i="57"/>
  <c r="H145" i="57"/>
  <c r="A146" i="57"/>
  <c r="F145" i="57"/>
  <c r="G145" i="57" s="1"/>
  <c r="I141" i="56"/>
  <c r="E141" i="56"/>
  <c r="A142" i="56"/>
  <c r="H141" i="56"/>
  <c r="F141" i="56"/>
  <c r="G141" i="56" s="1"/>
  <c r="I141" i="55"/>
  <c r="E141" i="55"/>
  <c r="A142" i="55"/>
  <c r="H141" i="55"/>
  <c r="F141" i="55"/>
  <c r="G141" i="55" s="1"/>
  <c r="I141" i="54"/>
  <c r="E141" i="54"/>
  <c r="A142" i="54"/>
  <c r="H141" i="54"/>
  <c r="F141" i="54"/>
  <c r="G141" i="54" s="1"/>
  <c r="I140" i="18"/>
  <c r="E140" i="18"/>
  <c r="H140" i="18"/>
  <c r="G140" i="18"/>
  <c r="I146" i="57" l="1"/>
  <c r="E146" i="57"/>
  <c r="A147" i="57"/>
  <c r="F146" i="57"/>
  <c r="G146" i="57" s="1"/>
  <c r="H146" i="57"/>
  <c r="I142" i="56"/>
  <c r="E142" i="56"/>
  <c r="A143" i="56"/>
  <c r="H142" i="56"/>
  <c r="F142" i="56"/>
  <c r="G142" i="56" s="1"/>
  <c r="I142" i="55"/>
  <c r="E142" i="55"/>
  <c r="A143" i="55"/>
  <c r="H142" i="55"/>
  <c r="F142" i="55"/>
  <c r="G142" i="55" s="1"/>
  <c r="I142" i="54"/>
  <c r="E142" i="54"/>
  <c r="A143" i="54"/>
  <c r="H142" i="54"/>
  <c r="F142" i="54"/>
  <c r="G142" i="54" s="1"/>
  <c r="I141" i="18"/>
  <c r="E141" i="18"/>
  <c r="H141" i="18"/>
  <c r="G141" i="18"/>
  <c r="I147" i="57" l="1"/>
  <c r="E147" i="57"/>
  <c r="H147" i="57"/>
  <c r="A148" i="57"/>
  <c r="F147" i="57"/>
  <c r="G147" i="57" s="1"/>
  <c r="I143" i="56"/>
  <c r="E143" i="56"/>
  <c r="A144" i="56"/>
  <c r="H143" i="56"/>
  <c r="F143" i="56"/>
  <c r="G143" i="56" s="1"/>
  <c r="I143" i="55"/>
  <c r="E143" i="55"/>
  <c r="A144" i="55"/>
  <c r="H143" i="55"/>
  <c r="F143" i="55"/>
  <c r="G143" i="55" s="1"/>
  <c r="I143" i="54"/>
  <c r="E143" i="54"/>
  <c r="A144" i="54"/>
  <c r="H143" i="54"/>
  <c r="F143" i="54"/>
  <c r="G143" i="54" s="1"/>
  <c r="I142" i="18"/>
  <c r="E142" i="18"/>
  <c r="H142" i="18"/>
  <c r="G142" i="18"/>
  <c r="I148" i="57" l="1"/>
  <c r="E148" i="57"/>
  <c r="A149" i="57"/>
  <c r="F148" i="57"/>
  <c r="G148" i="57" s="1"/>
  <c r="H148" i="57"/>
  <c r="I144" i="56"/>
  <c r="E144" i="56"/>
  <c r="A145" i="56"/>
  <c r="H144" i="56"/>
  <c r="F144" i="56"/>
  <c r="G144" i="56" s="1"/>
  <c r="I144" i="55"/>
  <c r="E144" i="55"/>
  <c r="A145" i="55"/>
  <c r="H144" i="55"/>
  <c r="F144" i="55"/>
  <c r="G144" i="55" s="1"/>
  <c r="I144" i="54"/>
  <c r="E144" i="54"/>
  <c r="A145" i="54"/>
  <c r="H144" i="54"/>
  <c r="F144" i="54"/>
  <c r="G144" i="54" s="1"/>
  <c r="I143" i="18"/>
  <c r="E143" i="18"/>
  <c r="H143" i="18"/>
  <c r="G143" i="18"/>
  <c r="I149" i="57" l="1"/>
  <c r="E149" i="57"/>
  <c r="H149" i="57"/>
  <c r="A150" i="57"/>
  <c r="F149" i="57"/>
  <c r="G149" i="57" s="1"/>
  <c r="I145" i="56"/>
  <c r="E145" i="56"/>
  <c r="A146" i="56"/>
  <c r="H145" i="56"/>
  <c r="F145" i="56"/>
  <c r="G145" i="56" s="1"/>
  <c r="I145" i="55"/>
  <c r="E145" i="55"/>
  <c r="A146" i="55"/>
  <c r="H145" i="55"/>
  <c r="F145" i="55"/>
  <c r="G145" i="55" s="1"/>
  <c r="I145" i="54"/>
  <c r="E145" i="54"/>
  <c r="A146" i="54"/>
  <c r="H145" i="54"/>
  <c r="F145" i="54"/>
  <c r="G145" i="54" s="1"/>
  <c r="I144" i="18"/>
  <c r="E144" i="18"/>
  <c r="H144" i="18"/>
  <c r="G144" i="18"/>
  <c r="I150" i="57" l="1"/>
  <c r="E150" i="57"/>
  <c r="A151" i="57"/>
  <c r="F150" i="57"/>
  <c r="G150" i="57" s="1"/>
  <c r="H150" i="57"/>
  <c r="I146" i="56"/>
  <c r="E146" i="56"/>
  <c r="A147" i="56"/>
  <c r="H146" i="56"/>
  <c r="F146" i="56"/>
  <c r="G146" i="56" s="1"/>
  <c r="I146" i="55"/>
  <c r="E146" i="55"/>
  <c r="A147" i="55"/>
  <c r="H146" i="55"/>
  <c r="F146" i="55"/>
  <c r="G146" i="55" s="1"/>
  <c r="I146" i="54"/>
  <c r="E146" i="54"/>
  <c r="A147" i="54"/>
  <c r="H146" i="54"/>
  <c r="F146" i="54"/>
  <c r="G146" i="54" s="1"/>
  <c r="I145" i="18"/>
  <c r="E145" i="18"/>
  <c r="H145" i="18"/>
  <c r="G145" i="18"/>
  <c r="I151" i="57" l="1"/>
  <c r="E151" i="57"/>
  <c r="A152" i="57"/>
  <c r="H151" i="57"/>
  <c r="F151" i="57"/>
  <c r="G151" i="57" s="1"/>
  <c r="I147" i="56"/>
  <c r="E147" i="56"/>
  <c r="A148" i="56"/>
  <c r="H147" i="56"/>
  <c r="F147" i="56"/>
  <c r="G147" i="56" s="1"/>
  <c r="I147" i="55"/>
  <c r="E147" i="55"/>
  <c r="A148" i="55"/>
  <c r="H147" i="55"/>
  <c r="F147" i="55"/>
  <c r="G147" i="55" s="1"/>
  <c r="I147" i="54"/>
  <c r="E147" i="54"/>
  <c r="A148" i="54"/>
  <c r="H147" i="54"/>
  <c r="F147" i="54"/>
  <c r="G147" i="54" s="1"/>
  <c r="I146" i="18"/>
  <c r="E146" i="18"/>
  <c r="H146" i="18"/>
  <c r="G146" i="18"/>
  <c r="I152" i="57" l="1"/>
  <c r="E152" i="57"/>
  <c r="A153" i="57"/>
  <c r="H152" i="57"/>
  <c r="F152" i="57"/>
  <c r="G152" i="57" s="1"/>
  <c r="I148" i="56"/>
  <c r="E148" i="56"/>
  <c r="A149" i="56"/>
  <c r="H148" i="56"/>
  <c r="F148" i="56"/>
  <c r="G148" i="56" s="1"/>
  <c r="I148" i="55"/>
  <c r="E148" i="55"/>
  <c r="A149" i="55"/>
  <c r="H148" i="55"/>
  <c r="F148" i="55"/>
  <c r="G148" i="55" s="1"/>
  <c r="I148" i="54"/>
  <c r="E148" i="54"/>
  <c r="A149" i="54"/>
  <c r="H148" i="54"/>
  <c r="F148" i="54"/>
  <c r="G148" i="54" s="1"/>
  <c r="I147" i="18"/>
  <c r="E147" i="18"/>
  <c r="H147" i="18"/>
  <c r="G147" i="18"/>
  <c r="I153" i="57" l="1"/>
  <c r="E153" i="57"/>
  <c r="A154" i="57"/>
  <c r="H153" i="57"/>
  <c r="F153" i="57"/>
  <c r="G153" i="57" s="1"/>
  <c r="I149" i="56"/>
  <c r="E149" i="56"/>
  <c r="A150" i="56"/>
  <c r="H149" i="56"/>
  <c r="F149" i="56"/>
  <c r="G149" i="56" s="1"/>
  <c r="I149" i="55"/>
  <c r="E149" i="55"/>
  <c r="A150" i="55"/>
  <c r="H149" i="55"/>
  <c r="F149" i="55"/>
  <c r="G149" i="55" s="1"/>
  <c r="I149" i="54"/>
  <c r="E149" i="54"/>
  <c r="A150" i="54"/>
  <c r="H149" i="54"/>
  <c r="F149" i="54"/>
  <c r="G149" i="54" s="1"/>
  <c r="I148" i="18"/>
  <c r="E148" i="18"/>
  <c r="H148" i="18"/>
  <c r="G148" i="18"/>
  <c r="I154" i="57" l="1"/>
  <c r="E154" i="57"/>
  <c r="A155" i="57"/>
  <c r="H154" i="57"/>
  <c r="F154" i="57"/>
  <c r="G154" i="57" s="1"/>
  <c r="I150" i="56"/>
  <c r="E150" i="56"/>
  <c r="A151" i="56"/>
  <c r="H150" i="56"/>
  <c r="F150" i="56"/>
  <c r="G150" i="56" s="1"/>
  <c r="I150" i="55"/>
  <c r="E150" i="55"/>
  <c r="A151" i="55"/>
  <c r="H150" i="55"/>
  <c r="F150" i="55"/>
  <c r="G150" i="55" s="1"/>
  <c r="I150" i="54"/>
  <c r="E150" i="54"/>
  <c r="A151" i="54"/>
  <c r="H150" i="54"/>
  <c r="F150" i="54"/>
  <c r="G150" i="54" s="1"/>
  <c r="I149" i="18"/>
  <c r="E149" i="18"/>
  <c r="H149" i="18"/>
  <c r="G149" i="18"/>
  <c r="I155" i="57" l="1"/>
  <c r="E155" i="57"/>
  <c r="A156" i="57"/>
  <c r="H155" i="57"/>
  <c r="F155" i="57"/>
  <c r="G155" i="57" s="1"/>
  <c r="I151" i="56"/>
  <c r="E151" i="56"/>
  <c r="A152" i="56"/>
  <c r="H151" i="56"/>
  <c r="F151" i="56"/>
  <c r="G151" i="56" s="1"/>
  <c r="I151" i="55"/>
  <c r="E151" i="55"/>
  <c r="A152" i="55"/>
  <c r="H151" i="55"/>
  <c r="F151" i="55"/>
  <c r="G151" i="55" s="1"/>
  <c r="I151" i="54"/>
  <c r="E151" i="54"/>
  <c r="A152" i="54"/>
  <c r="H151" i="54"/>
  <c r="F151" i="54"/>
  <c r="G151" i="54" s="1"/>
  <c r="I150" i="18"/>
  <c r="E150" i="18"/>
  <c r="H150" i="18"/>
  <c r="G150" i="18"/>
  <c r="I156" i="57" l="1"/>
  <c r="E156" i="57"/>
  <c r="A157" i="57"/>
  <c r="H156" i="57"/>
  <c r="F156" i="57"/>
  <c r="G156" i="57" s="1"/>
  <c r="I152" i="56"/>
  <c r="E152" i="56"/>
  <c r="A153" i="56"/>
  <c r="H152" i="56"/>
  <c r="F152" i="56"/>
  <c r="G152" i="56" s="1"/>
  <c r="I152" i="55"/>
  <c r="E152" i="55"/>
  <c r="A153" i="55"/>
  <c r="H152" i="55"/>
  <c r="F152" i="55"/>
  <c r="G152" i="55" s="1"/>
  <c r="I152" i="54"/>
  <c r="E152" i="54"/>
  <c r="A153" i="54"/>
  <c r="H152" i="54"/>
  <c r="F152" i="54"/>
  <c r="G152" i="54" s="1"/>
  <c r="I151" i="18"/>
  <c r="E151" i="18"/>
  <c r="H151" i="18"/>
  <c r="G151" i="18"/>
  <c r="I157" i="57" l="1"/>
  <c r="E157" i="57"/>
  <c r="A158" i="57"/>
  <c r="H157" i="57"/>
  <c r="F157" i="57"/>
  <c r="G157" i="57" s="1"/>
  <c r="I153" i="56"/>
  <c r="E153" i="56"/>
  <c r="A154" i="56"/>
  <c r="H153" i="56"/>
  <c r="F153" i="56"/>
  <c r="G153" i="56" s="1"/>
  <c r="I153" i="55"/>
  <c r="E153" i="55"/>
  <c r="A154" i="55"/>
  <c r="H153" i="55"/>
  <c r="F153" i="55"/>
  <c r="G153" i="55" s="1"/>
  <c r="I153" i="54"/>
  <c r="E153" i="54"/>
  <c r="A154" i="54"/>
  <c r="H153" i="54"/>
  <c r="F153" i="54"/>
  <c r="G153" i="54" s="1"/>
  <c r="I152" i="18"/>
  <c r="E152" i="18"/>
  <c r="H152" i="18"/>
  <c r="G152" i="18"/>
  <c r="I158" i="57" l="1"/>
  <c r="E158" i="57"/>
  <c r="A159" i="57"/>
  <c r="H158" i="57"/>
  <c r="F158" i="57"/>
  <c r="G158" i="57" s="1"/>
  <c r="I154" i="56"/>
  <c r="E154" i="56"/>
  <c r="A155" i="56"/>
  <c r="H154" i="56"/>
  <c r="F154" i="56"/>
  <c r="G154" i="56" s="1"/>
  <c r="I154" i="55"/>
  <c r="E154" i="55"/>
  <c r="A155" i="55"/>
  <c r="H154" i="55"/>
  <c r="F154" i="55"/>
  <c r="G154" i="55" s="1"/>
  <c r="I154" i="54"/>
  <c r="E154" i="54"/>
  <c r="A155" i="54"/>
  <c r="H154" i="54"/>
  <c r="F154" i="54"/>
  <c r="G154" i="54" s="1"/>
  <c r="I153" i="18"/>
  <c r="E153" i="18"/>
  <c r="H153" i="18"/>
  <c r="G153" i="18"/>
  <c r="I159" i="57" l="1"/>
  <c r="E159" i="57"/>
  <c r="A160" i="57"/>
  <c r="H159" i="57"/>
  <c r="F159" i="57"/>
  <c r="G159" i="57" s="1"/>
  <c r="I155" i="56"/>
  <c r="E155" i="56"/>
  <c r="A156" i="56"/>
  <c r="H155" i="56"/>
  <c r="F155" i="56"/>
  <c r="G155" i="56" s="1"/>
  <c r="I155" i="55"/>
  <c r="E155" i="55"/>
  <c r="A156" i="55"/>
  <c r="H155" i="55"/>
  <c r="F155" i="55"/>
  <c r="G155" i="55" s="1"/>
  <c r="I155" i="54"/>
  <c r="E155" i="54"/>
  <c r="A156" i="54"/>
  <c r="H155" i="54"/>
  <c r="F155" i="54"/>
  <c r="G155" i="54" s="1"/>
  <c r="I154" i="18"/>
  <c r="E154" i="18"/>
  <c r="H154" i="18"/>
  <c r="G154" i="18"/>
  <c r="I160" i="57" l="1"/>
  <c r="E160" i="57"/>
  <c r="A161" i="57"/>
  <c r="H160" i="57"/>
  <c r="F160" i="57"/>
  <c r="G160" i="57" s="1"/>
  <c r="I156" i="56"/>
  <c r="E156" i="56"/>
  <c r="A157" i="56"/>
  <c r="H156" i="56"/>
  <c r="F156" i="56"/>
  <c r="G156" i="56" s="1"/>
  <c r="I156" i="55"/>
  <c r="E156" i="55"/>
  <c r="A157" i="55"/>
  <c r="H156" i="55"/>
  <c r="F156" i="55"/>
  <c r="G156" i="55" s="1"/>
  <c r="I156" i="54"/>
  <c r="E156" i="54"/>
  <c r="A157" i="54"/>
  <c r="H156" i="54"/>
  <c r="F156" i="54"/>
  <c r="G156" i="54" s="1"/>
  <c r="I155" i="18"/>
  <c r="E155" i="18"/>
  <c r="H155" i="18"/>
  <c r="G155" i="18"/>
  <c r="I161" i="57" l="1"/>
  <c r="E161" i="57"/>
  <c r="A162" i="57"/>
  <c r="H161" i="57"/>
  <c r="F161" i="57"/>
  <c r="G161" i="57" s="1"/>
  <c r="I157" i="56"/>
  <c r="E157" i="56"/>
  <c r="A158" i="56"/>
  <c r="H157" i="56"/>
  <c r="F157" i="56"/>
  <c r="G157" i="56" s="1"/>
  <c r="I157" i="55"/>
  <c r="E157" i="55"/>
  <c r="A158" i="55"/>
  <c r="H157" i="55"/>
  <c r="F157" i="55"/>
  <c r="G157" i="55" s="1"/>
  <c r="I157" i="54"/>
  <c r="E157" i="54"/>
  <c r="A158" i="54"/>
  <c r="H157" i="54"/>
  <c r="F157" i="54"/>
  <c r="G157" i="54" s="1"/>
  <c r="I156" i="18"/>
  <c r="E156" i="18"/>
  <c r="H156" i="18"/>
  <c r="G156" i="18"/>
  <c r="I162" i="57" l="1"/>
  <c r="E162" i="57"/>
  <c r="A163" i="57"/>
  <c r="H162" i="57"/>
  <c r="F162" i="57"/>
  <c r="G162" i="57" s="1"/>
  <c r="I158" i="56"/>
  <c r="E158" i="56"/>
  <c r="A159" i="56"/>
  <c r="H158" i="56"/>
  <c r="F158" i="56"/>
  <c r="G158" i="56" s="1"/>
  <c r="I158" i="55"/>
  <c r="E158" i="55"/>
  <c r="A159" i="55"/>
  <c r="H158" i="55"/>
  <c r="F158" i="55"/>
  <c r="G158" i="55" s="1"/>
  <c r="I158" i="54"/>
  <c r="E158" i="54"/>
  <c r="A159" i="54"/>
  <c r="H158" i="54"/>
  <c r="F158" i="54"/>
  <c r="G158" i="54" s="1"/>
  <c r="I157" i="18"/>
  <c r="E157" i="18"/>
  <c r="H157" i="18"/>
  <c r="G157" i="18"/>
  <c r="I163" i="57" l="1"/>
  <c r="E163" i="57"/>
  <c r="A164" i="57"/>
  <c r="H163" i="57"/>
  <c r="F163" i="57"/>
  <c r="G163" i="57" s="1"/>
  <c r="I159" i="56"/>
  <c r="E159" i="56"/>
  <c r="A160" i="56"/>
  <c r="H159" i="56"/>
  <c r="F159" i="56"/>
  <c r="G159" i="56" s="1"/>
  <c r="I159" i="55"/>
  <c r="E159" i="55"/>
  <c r="A160" i="55"/>
  <c r="H159" i="55"/>
  <c r="F159" i="55"/>
  <c r="G159" i="55" s="1"/>
  <c r="I159" i="54"/>
  <c r="E159" i="54"/>
  <c r="A160" i="54"/>
  <c r="H159" i="54"/>
  <c r="F159" i="54"/>
  <c r="G159" i="54" s="1"/>
  <c r="I158" i="18"/>
  <c r="E158" i="18"/>
  <c r="H158" i="18"/>
  <c r="G158" i="18"/>
  <c r="I164" i="57" l="1"/>
  <c r="E164" i="57"/>
  <c r="A165" i="57"/>
  <c r="H164" i="57"/>
  <c r="F164" i="57"/>
  <c r="G164" i="57" s="1"/>
  <c r="I160" i="56"/>
  <c r="E160" i="56"/>
  <c r="A161" i="56"/>
  <c r="H160" i="56"/>
  <c r="F160" i="56"/>
  <c r="G160" i="56" s="1"/>
  <c r="I160" i="55"/>
  <c r="E160" i="55"/>
  <c r="A161" i="55"/>
  <c r="H160" i="55"/>
  <c r="F160" i="55"/>
  <c r="G160" i="55" s="1"/>
  <c r="I160" i="54"/>
  <c r="E160" i="54"/>
  <c r="A161" i="54"/>
  <c r="H160" i="54"/>
  <c r="F160" i="54"/>
  <c r="G160" i="54" s="1"/>
  <c r="I159" i="18"/>
  <c r="E159" i="18"/>
  <c r="H159" i="18"/>
  <c r="G159" i="18"/>
  <c r="I165" i="57" l="1"/>
  <c r="E165" i="57"/>
  <c r="A166" i="57"/>
  <c r="H165" i="57"/>
  <c r="F165" i="57"/>
  <c r="G165" i="57" s="1"/>
  <c r="I161" i="56"/>
  <c r="E161" i="56"/>
  <c r="A162" i="56"/>
  <c r="H161" i="56"/>
  <c r="F161" i="56"/>
  <c r="G161" i="56" s="1"/>
  <c r="I161" i="55"/>
  <c r="E161" i="55"/>
  <c r="A162" i="55"/>
  <c r="H161" i="55"/>
  <c r="F161" i="55"/>
  <c r="G161" i="55" s="1"/>
  <c r="I161" i="54"/>
  <c r="E161" i="54"/>
  <c r="A162" i="54"/>
  <c r="H161" i="54"/>
  <c r="F161" i="54"/>
  <c r="G161" i="54" s="1"/>
  <c r="I160" i="18"/>
  <c r="E160" i="18"/>
  <c r="H160" i="18"/>
  <c r="G160" i="18"/>
  <c r="I166" i="57" l="1"/>
  <c r="E166" i="57"/>
  <c r="A167" i="57"/>
  <c r="H166" i="57"/>
  <c r="F166" i="57"/>
  <c r="G166" i="57" s="1"/>
  <c r="I162" i="56"/>
  <c r="E162" i="56"/>
  <c r="A163" i="56"/>
  <c r="H162" i="56"/>
  <c r="F162" i="56"/>
  <c r="G162" i="56" s="1"/>
  <c r="I162" i="55"/>
  <c r="E162" i="55"/>
  <c r="A163" i="55"/>
  <c r="H162" i="55"/>
  <c r="F162" i="55"/>
  <c r="G162" i="55" s="1"/>
  <c r="I162" i="54"/>
  <c r="E162" i="54"/>
  <c r="A163" i="54"/>
  <c r="H162" i="54"/>
  <c r="F162" i="54"/>
  <c r="G162" i="54" s="1"/>
  <c r="I161" i="18"/>
  <c r="E161" i="18"/>
  <c r="H161" i="18"/>
  <c r="G161" i="18"/>
  <c r="I167" i="57" l="1"/>
  <c r="E167" i="57"/>
  <c r="A168" i="57"/>
  <c r="H167" i="57"/>
  <c r="F167" i="57"/>
  <c r="G167" i="57" s="1"/>
  <c r="I163" i="56"/>
  <c r="E163" i="56"/>
  <c r="A164" i="56"/>
  <c r="H163" i="56"/>
  <c r="F163" i="56"/>
  <c r="G163" i="56" s="1"/>
  <c r="I163" i="55"/>
  <c r="E163" i="55"/>
  <c r="A164" i="55"/>
  <c r="H163" i="55"/>
  <c r="F163" i="55"/>
  <c r="G163" i="55" s="1"/>
  <c r="I163" i="54"/>
  <c r="E163" i="54"/>
  <c r="A164" i="54"/>
  <c r="H163" i="54"/>
  <c r="F163" i="54"/>
  <c r="G163" i="54" s="1"/>
  <c r="I162" i="18"/>
  <c r="E162" i="18"/>
  <c r="H162" i="18"/>
  <c r="G162" i="18"/>
  <c r="I168" i="57" l="1"/>
  <c r="E168" i="57"/>
  <c r="A169" i="57"/>
  <c r="H168" i="57"/>
  <c r="F168" i="57"/>
  <c r="G168" i="57" s="1"/>
  <c r="I164" i="56"/>
  <c r="E164" i="56"/>
  <c r="A165" i="56"/>
  <c r="H164" i="56"/>
  <c r="F164" i="56"/>
  <c r="G164" i="56" s="1"/>
  <c r="I164" i="55"/>
  <c r="E164" i="55"/>
  <c r="A165" i="55"/>
  <c r="H164" i="55"/>
  <c r="F164" i="55"/>
  <c r="G164" i="55" s="1"/>
  <c r="I164" i="54"/>
  <c r="E164" i="54"/>
  <c r="A165" i="54"/>
  <c r="H164" i="54"/>
  <c r="F164" i="54"/>
  <c r="G164" i="54" s="1"/>
  <c r="I163" i="18"/>
  <c r="E163" i="18"/>
  <c r="H163" i="18"/>
  <c r="G163" i="18"/>
  <c r="I169" i="57" l="1"/>
  <c r="E169" i="57"/>
  <c r="A170" i="57"/>
  <c r="H169" i="57"/>
  <c r="F169" i="57"/>
  <c r="G169" i="57" s="1"/>
  <c r="I165" i="56"/>
  <c r="E165" i="56"/>
  <c r="A166" i="56"/>
  <c r="H165" i="56"/>
  <c r="F165" i="56"/>
  <c r="G165" i="56" s="1"/>
  <c r="I165" i="55"/>
  <c r="E165" i="55"/>
  <c r="A166" i="55"/>
  <c r="H165" i="55"/>
  <c r="F165" i="55"/>
  <c r="G165" i="55" s="1"/>
  <c r="I165" i="54"/>
  <c r="E165" i="54"/>
  <c r="A166" i="54"/>
  <c r="H165" i="54"/>
  <c r="F165" i="54"/>
  <c r="G165" i="54" s="1"/>
  <c r="I164" i="18"/>
  <c r="E164" i="18"/>
  <c r="H164" i="18"/>
  <c r="G164" i="18"/>
  <c r="I170" i="57" l="1"/>
  <c r="E170" i="57"/>
  <c r="H170" i="57"/>
  <c r="F170" i="57"/>
  <c r="G170" i="57" s="1"/>
  <c r="I166" i="56"/>
  <c r="E166" i="56"/>
  <c r="A167" i="56"/>
  <c r="H166" i="56"/>
  <c r="F166" i="56"/>
  <c r="G166" i="56" s="1"/>
  <c r="I166" i="55"/>
  <c r="E166" i="55"/>
  <c r="A167" i="55"/>
  <c r="H166" i="55"/>
  <c r="F166" i="55"/>
  <c r="G166" i="55" s="1"/>
  <c r="I166" i="54"/>
  <c r="E166" i="54"/>
  <c r="A167" i="54"/>
  <c r="H166" i="54"/>
  <c r="F166" i="54"/>
  <c r="G166" i="54" s="1"/>
  <c r="I165" i="18"/>
  <c r="E165" i="18"/>
  <c r="H165" i="18"/>
  <c r="G165" i="18"/>
  <c r="I167" i="56" l="1"/>
  <c r="E167" i="56"/>
  <c r="H167" i="56"/>
  <c r="F167" i="56"/>
  <c r="G167" i="56" s="1"/>
  <c r="I167" i="55"/>
  <c r="E167" i="55"/>
  <c r="H167" i="55"/>
  <c r="F167" i="55"/>
  <c r="G167" i="55" s="1"/>
  <c r="I167" i="54"/>
  <c r="E167" i="54"/>
  <c r="H167" i="54"/>
  <c r="F167" i="54"/>
  <c r="G167" i="54" s="1"/>
  <c r="I166" i="18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<sst xmlns="http://schemas.openxmlformats.org/spreadsheetml/2006/main" count="398" uniqueCount="71">
  <si>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</si>
  <si>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</si>
  <si>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</si>
  <si>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</si>
  <si>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</si>
  <si>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</si>
  <si>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</si>
  <si>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</si>
  <si>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</si>
  <si>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</si>
  <si>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</si>
  <si>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</si>
  <si>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</si>
  <si>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</si>
  <si>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</si>
  <si>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</si>
  <si>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</si>
  <si>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</si>
  <si>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</si>
  <si>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</si>
  <si>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</si>
  <si>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</si>
  <si>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</si>
  <si>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</si>
  <si>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</si>
  <si>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</si>
  <si>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</si>
  <si>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</si>
  <si>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</si>
  <si>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</si>
  <si>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</si>
  <si>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</si>
  <si>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</si>
  <si>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</si>
  <si>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</si>
  <si>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</si>
  <si>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</si>
  <si>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</si>
  <si>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</si>
  <si>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</si>
  <si>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</si>
  <si>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</si>
  <si>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</si>
  <si>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</si>
  <si>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</si>
  <si>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</si>
  <si>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</si>
  <si>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</si>
  <si>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</si>
  <si>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</si>
  <si>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</si>
  <si>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</si>
  <si>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</si>
  <si>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</si>
  <si>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</si>
  <si>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</si>
  <si>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</si>
  <si>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</si>
  <si>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</si>
  <si>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</si>
  <si>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</si>
  <si>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</si>
  <si>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</si>
  <si>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</si>
  <si>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</si>
  <si>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Limpopo</t>
  </si>
  <si>
    <t>Limpopo 4-4-1980</t>
  </si>
  <si>
    <t>Limpopo 31-12-1982</t>
  </si>
  <si>
    <t>Limpopo 14-7-1994</t>
  </si>
  <si>
    <t>Limpopo 24-7-1994</t>
  </si>
  <si>
    <t>Limpopo 10-8-1994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</si>
</sst>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4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0" xfId="0" applyFill="1" applyBorder="1" applyAlignment="1" applyProtection="1">
      <alignment horizontal="center" vertical="top" wrapText="1"/>
    </xf>
    <xf numFmtId="0" fontId="0" fillId="3" borderId="8" xfId="0" applyFill="1" applyBorder="1"/>
    <xf numFmtId="2" fontId="0" fillId="3" borderId="35" xfId="0" applyNumberFormat="1" applyFill="1" applyBorder="1"/>
    <xf numFmtId="49" fontId="0" fillId="3" borderId="12" xfId="0" applyNumberFormat="1" applyFont="1" applyFill="1" applyBorder="1" applyAlignment="1" applyProtection="1">
      <alignment horizontal="left"/>
    </xf>
    <xf numFmtId="49" fontId="0" fillId="3" borderId="0" xfId="0" applyNumberFormat="1" applyFont="1" applyFill="1" applyBorder="1" applyAlignment="1" applyProtection="1">
      <alignment horizontal="left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Limpopo 4-4-1980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'4-4-1980'!$F$5:$F$22</c:f>
              <c:numCache>
                <c:formatCode>General</c:formatCode>
                <c:ptCount val="18"/>
              </c:numCache>
            </c:numRef>
          </c:xVal>
          <c:yVal>
            <c:numRef>
              <c:f>'4-4-1980'!$G$5:$G$22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'4-4-1980'!$H$5:$H$22</c:f>
              <c:numCache>
                <c:formatCode>General</c:formatCode>
                <c:ptCount val="18"/>
                <c:pt idx="0">
                  <c:v>4000</c:v>
                </c:pt>
                <c:pt idx="1">
                  <c:v>8000</c:v>
                </c:pt>
                <c:pt idx="2">
                  <c:v>11000</c:v>
                </c:pt>
                <c:pt idx="3">
                  <c:v>14000</c:v>
                </c:pt>
                <c:pt idx="4">
                  <c:v>18000</c:v>
                </c:pt>
                <c:pt idx="5">
                  <c:v>21000</c:v>
                </c:pt>
              </c:numCache>
            </c:numRef>
          </c:xVal>
          <c:yVal>
            <c:numRef>
              <c:f>'4-4-1980'!$I$5:$I$22</c:f>
              <c:numCache>
                <c:formatCode>0.00</c:formatCode>
                <c:ptCount val="18"/>
                <c:pt idx="0">
                  <c:v>12</c:v>
                </c:pt>
                <c:pt idx="1">
                  <c:v>8</c:v>
                </c:pt>
                <c:pt idx="2">
                  <c:v>3</c:v>
                </c:pt>
                <c:pt idx="3">
                  <c:v>0.5</c:v>
                </c:pt>
                <c:pt idx="4">
                  <c:v>0.2</c:v>
                </c:pt>
                <c:pt idx="5">
                  <c:v>0.2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'4-4-1980'!$I$32:$I$167</c:f>
              <c:numCache>
                <c:formatCode>General</c:formatCode>
                <c:ptCount val="136"/>
                <c:pt idx="0">
                  <c:v>-14500</c:v>
                </c:pt>
                <c:pt idx="1">
                  <c:v>-4500</c:v>
                </c:pt>
                <c:pt idx="2">
                  <c:v>-3500</c:v>
                </c:pt>
                <c:pt idx="3">
                  <c:v>-2500</c:v>
                </c:pt>
                <c:pt idx="4">
                  <c:v>-1500</c:v>
                </c:pt>
                <c:pt idx="5">
                  <c:v>-500</c:v>
                </c:pt>
                <c:pt idx="6">
                  <c:v>500</c:v>
                </c:pt>
                <c:pt idx="7">
                  <c:v>1500</c:v>
                </c:pt>
                <c:pt idx="8">
                  <c:v>2500</c:v>
                </c:pt>
                <c:pt idx="9">
                  <c:v>3500</c:v>
                </c:pt>
                <c:pt idx="10">
                  <c:v>4500</c:v>
                </c:pt>
                <c:pt idx="11">
                  <c:v>5500</c:v>
                </c:pt>
                <c:pt idx="12">
                  <c:v>6500</c:v>
                </c:pt>
                <c:pt idx="13">
                  <c:v>7500</c:v>
                </c:pt>
                <c:pt idx="14">
                  <c:v>8500</c:v>
                </c:pt>
                <c:pt idx="15">
                  <c:v>9500</c:v>
                </c:pt>
                <c:pt idx="16">
                  <c:v>10500</c:v>
                </c:pt>
                <c:pt idx="17">
                  <c:v>11500</c:v>
                </c:pt>
                <c:pt idx="18">
                  <c:v>12500</c:v>
                </c:pt>
                <c:pt idx="19">
                  <c:v>13500</c:v>
                </c:pt>
                <c:pt idx="20">
                  <c:v>14500</c:v>
                </c:pt>
                <c:pt idx="21">
                  <c:v>15500</c:v>
                </c:pt>
                <c:pt idx="22">
                  <c:v>16500</c:v>
                </c:pt>
                <c:pt idx="23">
                  <c:v>17500</c:v>
                </c:pt>
                <c:pt idx="24">
                  <c:v>18500</c:v>
                </c:pt>
                <c:pt idx="25">
                  <c:v>19500</c:v>
                </c:pt>
                <c:pt idx="26">
                  <c:v>20500</c:v>
                </c:pt>
                <c:pt idx="27">
                  <c:v>21500</c:v>
                </c:pt>
                <c:pt idx="28">
                  <c:v>22500</c:v>
                </c:pt>
                <c:pt idx="29">
                  <c:v>23500</c:v>
                </c:pt>
                <c:pt idx="30">
                  <c:v>24500</c:v>
                </c:pt>
                <c:pt idx="31">
                  <c:v>25500</c:v>
                </c:pt>
                <c:pt idx="32">
                  <c:v>26500</c:v>
                </c:pt>
                <c:pt idx="33">
                  <c:v>27500</c:v>
                </c:pt>
                <c:pt idx="34">
                  <c:v>28500</c:v>
                </c:pt>
                <c:pt idx="35">
                  <c:v>29500</c:v>
                </c:pt>
                <c:pt idx="36">
                  <c:v>30500</c:v>
                </c:pt>
                <c:pt idx="37">
                  <c:v>31500</c:v>
                </c:pt>
                <c:pt idx="38">
                  <c:v>32500</c:v>
                </c:pt>
                <c:pt idx="39">
                  <c:v>33500</c:v>
                </c:pt>
                <c:pt idx="40">
                  <c:v>34500</c:v>
                </c:pt>
                <c:pt idx="41">
                  <c:v>35500</c:v>
                </c:pt>
                <c:pt idx="42">
                  <c:v>36500</c:v>
                </c:pt>
                <c:pt idx="43">
                  <c:v>37500</c:v>
                </c:pt>
                <c:pt idx="44">
                  <c:v>38500</c:v>
                </c:pt>
                <c:pt idx="45">
                  <c:v>39500</c:v>
                </c:pt>
                <c:pt idx="46">
                  <c:v>40500</c:v>
                </c:pt>
                <c:pt idx="47">
                  <c:v>41500</c:v>
                </c:pt>
                <c:pt idx="48">
                  <c:v>42500</c:v>
                </c:pt>
                <c:pt idx="49">
                  <c:v>43500</c:v>
                </c:pt>
                <c:pt idx="50">
                  <c:v>44500</c:v>
                </c:pt>
                <c:pt idx="51">
                  <c:v>45500</c:v>
                </c:pt>
                <c:pt idx="52">
                  <c:v>46500</c:v>
                </c:pt>
                <c:pt idx="53">
                  <c:v>47500</c:v>
                </c:pt>
                <c:pt idx="54">
                  <c:v>48500</c:v>
                </c:pt>
                <c:pt idx="55">
                  <c:v>49500</c:v>
                </c:pt>
                <c:pt idx="56">
                  <c:v>50500</c:v>
                </c:pt>
                <c:pt idx="57">
                  <c:v>51500</c:v>
                </c:pt>
                <c:pt idx="58">
                  <c:v>52500</c:v>
                </c:pt>
                <c:pt idx="59">
                  <c:v>53500</c:v>
                </c:pt>
                <c:pt idx="60">
                  <c:v>54500</c:v>
                </c:pt>
                <c:pt idx="61">
                  <c:v>55500</c:v>
                </c:pt>
                <c:pt idx="62">
                  <c:v>56500</c:v>
                </c:pt>
                <c:pt idx="63">
                  <c:v>57500</c:v>
                </c:pt>
                <c:pt idx="64">
                  <c:v>58500</c:v>
                </c:pt>
                <c:pt idx="65">
                  <c:v>59500</c:v>
                </c:pt>
                <c:pt idx="66">
                  <c:v>60500</c:v>
                </c:pt>
                <c:pt idx="67">
                  <c:v>61500</c:v>
                </c:pt>
                <c:pt idx="68">
                  <c:v>62500</c:v>
                </c:pt>
                <c:pt idx="69">
                  <c:v>63500</c:v>
                </c:pt>
                <c:pt idx="70">
                  <c:v>64500</c:v>
                </c:pt>
                <c:pt idx="71">
                  <c:v>65500</c:v>
                </c:pt>
                <c:pt idx="72">
                  <c:v>66500</c:v>
                </c:pt>
                <c:pt idx="73">
                  <c:v>67500</c:v>
                </c:pt>
                <c:pt idx="74">
                  <c:v>68500</c:v>
                </c:pt>
                <c:pt idx="75">
                  <c:v>69500</c:v>
                </c:pt>
                <c:pt idx="76">
                  <c:v>70500</c:v>
                </c:pt>
                <c:pt idx="77">
                  <c:v>71500</c:v>
                </c:pt>
                <c:pt idx="78">
                  <c:v>72500</c:v>
                </c:pt>
                <c:pt idx="79">
                  <c:v>73500</c:v>
                </c:pt>
                <c:pt idx="80">
                  <c:v>74500</c:v>
                </c:pt>
                <c:pt idx="81">
                  <c:v>75500</c:v>
                </c:pt>
                <c:pt idx="82">
                  <c:v>76500</c:v>
                </c:pt>
                <c:pt idx="83">
                  <c:v>77500</c:v>
                </c:pt>
                <c:pt idx="84">
                  <c:v>78500</c:v>
                </c:pt>
                <c:pt idx="85">
                  <c:v>79500</c:v>
                </c:pt>
                <c:pt idx="86">
                  <c:v>80500</c:v>
                </c:pt>
                <c:pt idx="87">
                  <c:v>81500</c:v>
                </c:pt>
                <c:pt idx="88">
                  <c:v>82500</c:v>
                </c:pt>
                <c:pt idx="89">
                  <c:v>83500</c:v>
                </c:pt>
                <c:pt idx="90">
                  <c:v>84500</c:v>
                </c:pt>
                <c:pt idx="91">
                  <c:v>85500</c:v>
                </c:pt>
                <c:pt idx="92">
                  <c:v>86500</c:v>
                </c:pt>
                <c:pt idx="93">
                  <c:v>87500</c:v>
                </c:pt>
                <c:pt idx="94">
                  <c:v>88500</c:v>
                </c:pt>
                <c:pt idx="95">
                  <c:v>89500</c:v>
                </c:pt>
                <c:pt idx="96">
                  <c:v>90500</c:v>
                </c:pt>
                <c:pt idx="97">
                  <c:v>91500</c:v>
                </c:pt>
                <c:pt idx="98">
                  <c:v>92500</c:v>
                </c:pt>
                <c:pt idx="99">
                  <c:v>93500</c:v>
                </c:pt>
                <c:pt idx="100">
                  <c:v>94500</c:v>
                </c:pt>
                <c:pt idx="101">
                  <c:v>95500</c:v>
                </c:pt>
                <c:pt idx="102">
                  <c:v>96500</c:v>
                </c:pt>
                <c:pt idx="103">
                  <c:v>97500</c:v>
                </c:pt>
                <c:pt idx="104">
                  <c:v>98500</c:v>
                </c:pt>
                <c:pt idx="105">
                  <c:v>99500</c:v>
                </c:pt>
                <c:pt idx="106">
                  <c:v>100500</c:v>
                </c:pt>
                <c:pt idx="107">
                  <c:v>101500</c:v>
                </c:pt>
                <c:pt idx="108">
                  <c:v>102500</c:v>
                </c:pt>
                <c:pt idx="109">
                  <c:v>103500</c:v>
                </c:pt>
                <c:pt idx="110">
                  <c:v>104500</c:v>
                </c:pt>
                <c:pt idx="111">
                  <c:v>105500</c:v>
                </c:pt>
                <c:pt idx="112">
                  <c:v>106500</c:v>
                </c:pt>
                <c:pt idx="113">
                  <c:v>107500</c:v>
                </c:pt>
                <c:pt idx="114">
                  <c:v>108500</c:v>
                </c:pt>
                <c:pt idx="115">
                  <c:v>109500</c:v>
                </c:pt>
                <c:pt idx="116">
                  <c:v>110500</c:v>
                </c:pt>
                <c:pt idx="117">
                  <c:v>111500</c:v>
                </c:pt>
                <c:pt idx="118">
                  <c:v>112500</c:v>
                </c:pt>
                <c:pt idx="119">
                  <c:v>113500</c:v>
                </c:pt>
                <c:pt idx="120">
                  <c:v>114500</c:v>
                </c:pt>
                <c:pt idx="121">
                  <c:v>115500</c:v>
                </c:pt>
                <c:pt idx="122">
                  <c:v>116500</c:v>
                </c:pt>
                <c:pt idx="123">
                  <c:v>117500</c:v>
                </c:pt>
                <c:pt idx="124">
                  <c:v>118500</c:v>
                </c:pt>
                <c:pt idx="125">
                  <c:v>119500</c:v>
                </c:pt>
                <c:pt idx="126">
                  <c:v>120500</c:v>
                </c:pt>
                <c:pt idx="127">
                  <c:v>121500</c:v>
                </c:pt>
                <c:pt idx="128">
                  <c:v>122500</c:v>
                </c:pt>
                <c:pt idx="129">
                  <c:v>123500</c:v>
                </c:pt>
                <c:pt idx="130">
                  <c:v>124500</c:v>
                </c:pt>
                <c:pt idx="131">
                  <c:v>125500</c:v>
                </c:pt>
                <c:pt idx="132">
                  <c:v>126500</c:v>
                </c:pt>
                <c:pt idx="133">
                  <c:v>127500</c:v>
                </c:pt>
                <c:pt idx="134">
                  <c:v>128500</c:v>
                </c:pt>
                <c:pt idx="135">
                  <c:v>129500</c:v>
                </c:pt>
              </c:numCache>
            </c:numRef>
          </c:xVal>
          <c:yVal>
            <c:numRef>
              <c:f>'4-4-1980'!$G$32:$G$167</c:f>
              <c:numCache>
                <c:formatCode>#,#00</c:formatCode>
                <c:ptCount val="136"/>
                <c:pt idx="0">
                  <c:v>53.408655028051456</c:v>
                </c:pt>
                <c:pt idx="1">
                  <c:v>36.922090233295215</c:v>
                </c:pt>
                <c:pt idx="2">
                  <c:v>35.274076790676986</c:v>
                </c:pt>
                <c:pt idx="3">
                  <c:v>33.631800528621397</c:v>
                </c:pt>
                <c:pt idx="4">
                  <c:v>31.996945535056522</c:v>
                </c:pt>
                <c:pt idx="5">
                  <c:v>30.371293164597269</c:v>
                </c:pt>
                <c:pt idx="6">
                  <c:v>28.756726558969987</c:v>
                </c:pt>
                <c:pt idx="7">
                  <c:v>27.155235362109103</c:v>
                </c:pt>
                <c:pt idx="8">
                  <c:v>25.568920638040588</c:v>
                </c:pt>
                <c:pt idx="9">
                  <c:v>24</c:v>
                </c:pt>
                <c:pt idx="10">
                  <c:v>22.450812959579164</c:v>
                </c:pt>
                <c:pt idx="11">
                  <c:v>20.923826505057455</c:v>
                </c:pt>
                <c:pt idx="12">
                  <c:v>19.421640918448041</c:v>
                </c:pt>
                <c:pt idx="13">
                  <c:v>17.946995841181383</c:v>
                </c:pt>
                <c:pt idx="14">
                  <c:v>16.502776598754345</c:v>
                </c:pt>
                <c:pt idx="15">
                  <c:v>15.092020795097092</c:v>
                </c:pt>
                <c:pt idx="16">
                  <c:v>13.717925187850568</c:v>
                </c:pt>
                <c:pt idx="17">
                  <c:v>12.38385285620561</c:v>
                </c:pt>
                <c:pt idx="18">
                  <c:v>11.093340673432406</c:v>
                </c:pt>
                <c:pt idx="19">
                  <c:v>9.8501070967254662</c:v>
                </c:pt>
                <c:pt idx="20">
                  <c:v>8.6580602875062205</c:v>
                </c:pt>
                <c:pt idx="21">
                  <c:v>7.5213065758633864</c:v>
                </c:pt>
                <c:pt idx="22">
                  <c:v>6.4441592833710182</c:v>
                </c:pt>
                <c:pt idx="23">
                  <c:v>5.4311479191067455</c:v>
                </c:pt>
                <c:pt idx="24">
                  <c:v>4.4870277642992056</c:v>
                </c:pt>
                <c:pt idx="25">
                  <c:v>3.6167898616645564</c:v>
                </c:pt>
                <c:pt idx="26">
                  <c:v>2.8256714261486895</c:v>
                </c:pt>
                <c:pt idx="27">
                  <c:v>2.1191666944750849</c:v>
                </c:pt>
                <c:pt idx="28">
                  <c:v>1.5030382316096438</c:v>
                </c:pt>
                <c:pt idx="29">
                  <c:v>0.98332871299373625</c:v>
                </c:pt>
                <c:pt idx="30">
                  <c:v>0.56855932521639174</c:v>
                </c:pt>
                <c:pt idx="31">
                  <c:v>0.2648063596048677</c:v>
                </c:pt>
                <c:pt idx="32">
                  <c:v>7.4697887607748342E-2</c:v>
                </c:pt>
                <c:pt idx="33">
                  <c:v>9.097283724470702E-4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'4-4-1980'!$A$36:$A$167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'4-4-1980'!$G$36:$G$167</c:f>
              <c:numCache>
                <c:formatCode>#,#00</c:formatCode>
                <c:ptCount val="132"/>
                <c:pt idx="0">
                  <c:v>31.996945535056522</c:v>
                </c:pt>
                <c:pt idx="1">
                  <c:v>30.371293164597269</c:v>
                </c:pt>
                <c:pt idx="2">
                  <c:v>28.756726558969987</c:v>
                </c:pt>
                <c:pt idx="3">
                  <c:v>27.155235362109103</c:v>
                </c:pt>
                <c:pt idx="4">
                  <c:v>25.568920638040588</c:v>
                </c:pt>
                <c:pt idx="5">
                  <c:v>24</c:v>
                </c:pt>
                <c:pt idx="6">
                  <c:v>22.450812959579164</c:v>
                </c:pt>
                <c:pt idx="7">
                  <c:v>20.923826505057455</c:v>
                </c:pt>
                <c:pt idx="8">
                  <c:v>19.421640918448041</c:v>
                </c:pt>
                <c:pt idx="9">
                  <c:v>17.946995841181383</c:v>
                </c:pt>
                <c:pt idx="10">
                  <c:v>16.502776598754345</c:v>
                </c:pt>
                <c:pt idx="11">
                  <c:v>15.092020795097092</c:v>
                </c:pt>
                <c:pt idx="12">
                  <c:v>13.717925187850568</c:v>
                </c:pt>
                <c:pt idx="13">
                  <c:v>12.38385285620561</c:v>
                </c:pt>
                <c:pt idx="14">
                  <c:v>11.093340673432406</c:v>
                </c:pt>
                <c:pt idx="15">
                  <c:v>9.8501070967254662</c:v>
                </c:pt>
                <c:pt idx="16">
                  <c:v>8.6580602875062205</c:v>
                </c:pt>
                <c:pt idx="17">
                  <c:v>7.5213065758633864</c:v>
                </c:pt>
                <c:pt idx="18">
                  <c:v>6.4441592833710182</c:v>
                </c:pt>
                <c:pt idx="19">
                  <c:v>5.4311479191067455</c:v>
                </c:pt>
                <c:pt idx="20">
                  <c:v>4.4870277642992056</c:v>
                </c:pt>
                <c:pt idx="21">
                  <c:v>3.6167898616645564</c:v>
                </c:pt>
                <c:pt idx="22">
                  <c:v>2.8256714261486895</c:v>
                </c:pt>
                <c:pt idx="23">
                  <c:v>2.1191666944750849</c:v>
                </c:pt>
                <c:pt idx="24">
                  <c:v>1.5030382316096438</c:v>
                </c:pt>
                <c:pt idx="25">
                  <c:v>0.98332871299373625</c:v>
                </c:pt>
                <c:pt idx="26">
                  <c:v>0.56855932521639174</c:v>
                </c:pt>
                <c:pt idx="27">
                  <c:v>0.2648063596048677</c:v>
                </c:pt>
                <c:pt idx="28">
                  <c:v>7.4697887607748342E-2</c:v>
                </c:pt>
                <c:pt idx="29">
                  <c:v>9.097283724470702E-4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'4-4-1980'!$H$41:$H$167</c:f>
              <c:numCache>
                <c:formatCode>General</c:formatCode>
                <c:ptCount val="127"/>
                <c:pt idx="0">
                  <c:v>-3500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</c:numCache>
            </c:numRef>
          </c:xVal>
          <c:yVal>
            <c:numRef>
              <c:f>'4-4-1980'!$G$41:$G$167</c:f>
              <c:numCache>
                <c:formatCode>#,#00</c:formatCode>
                <c:ptCount val="127"/>
                <c:pt idx="0">
                  <c:v>24</c:v>
                </c:pt>
                <c:pt idx="1">
                  <c:v>22.450812959579164</c:v>
                </c:pt>
                <c:pt idx="2">
                  <c:v>20.923826505057455</c:v>
                </c:pt>
                <c:pt idx="3">
                  <c:v>19.421640918448041</c:v>
                </c:pt>
                <c:pt idx="4">
                  <c:v>17.946995841181383</c:v>
                </c:pt>
                <c:pt idx="5">
                  <c:v>16.502776598754345</c:v>
                </c:pt>
                <c:pt idx="6">
                  <c:v>15.092020795097092</c:v>
                </c:pt>
                <c:pt idx="7">
                  <c:v>13.717925187850568</c:v>
                </c:pt>
                <c:pt idx="8">
                  <c:v>12.38385285620561</c:v>
                </c:pt>
                <c:pt idx="9">
                  <c:v>11.093340673432406</c:v>
                </c:pt>
                <c:pt idx="10">
                  <c:v>9.8501070967254662</c:v>
                </c:pt>
                <c:pt idx="11">
                  <c:v>8.6580602875062205</c:v>
                </c:pt>
                <c:pt idx="12">
                  <c:v>7.5213065758633864</c:v>
                </c:pt>
                <c:pt idx="13">
                  <c:v>6.4441592833710182</c:v>
                </c:pt>
                <c:pt idx="14">
                  <c:v>5.4311479191067455</c:v>
                </c:pt>
                <c:pt idx="15">
                  <c:v>4.4870277642992056</c:v>
                </c:pt>
                <c:pt idx="16">
                  <c:v>3.6167898616645564</c:v>
                </c:pt>
                <c:pt idx="17">
                  <c:v>2.8256714261486895</c:v>
                </c:pt>
                <c:pt idx="18">
                  <c:v>2.1191666944750849</c:v>
                </c:pt>
                <c:pt idx="19">
                  <c:v>1.5030382316096438</c:v>
                </c:pt>
                <c:pt idx="20">
                  <c:v>0.98332871299373625</c:v>
                </c:pt>
                <c:pt idx="21">
                  <c:v>0.56855932521639174</c:v>
                </c:pt>
                <c:pt idx="22">
                  <c:v>0.2648063596048677</c:v>
                </c:pt>
                <c:pt idx="23">
                  <c:v>7.4697887607748342E-2</c:v>
                </c:pt>
                <c:pt idx="24">
                  <c:v>9.097283724470702E-4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14688"/>
        <c:axId val="115316608"/>
      </c:scatterChart>
      <c:valAx>
        <c:axId val="115314688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5316608"/>
        <c:crosses val="autoZero"/>
        <c:crossBetween val="midCat"/>
      </c:valAx>
      <c:valAx>
        <c:axId val="11531660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531468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Limpopo 31-12-1982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'31-12-1982'!$F$5:$F$22</c:f>
              <c:numCache>
                <c:formatCode>General</c:formatCode>
                <c:ptCount val="18"/>
                <c:pt idx="0">
                  <c:v>40000</c:v>
                </c:pt>
                <c:pt idx="1">
                  <c:v>45000</c:v>
                </c:pt>
                <c:pt idx="2">
                  <c:v>48000</c:v>
                </c:pt>
                <c:pt idx="3">
                  <c:v>53000</c:v>
                </c:pt>
                <c:pt idx="4">
                  <c:v>55000</c:v>
                </c:pt>
                <c:pt idx="5">
                  <c:v>56000</c:v>
                </c:pt>
                <c:pt idx="6">
                  <c:v>60000</c:v>
                </c:pt>
                <c:pt idx="7">
                  <c:v>64000</c:v>
                </c:pt>
              </c:numCache>
            </c:numRef>
          </c:xVal>
          <c:yVal>
            <c:numRef>
              <c:f>'31-12-1982'!$G$5:$G$22</c:f>
              <c:numCache>
                <c:formatCode>0.00</c:formatCode>
                <c:ptCount val="18"/>
                <c:pt idx="0">
                  <c:v>13</c:v>
                </c:pt>
                <c:pt idx="1">
                  <c:v>10.199999999999999</c:v>
                </c:pt>
                <c:pt idx="2">
                  <c:v>8.5</c:v>
                </c:pt>
                <c:pt idx="3">
                  <c:v>5.5</c:v>
                </c:pt>
                <c:pt idx="4">
                  <c:v>4</c:v>
                </c:pt>
                <c:pt idx="5" formatCode="General">
                  <c:v>3.3</c:v>
                </c:pt>
                <c:pt idx="6">
                  <c:v>2</c:v>
                </c:pt>
                <c:pt idx="7">
                  <c:v>1.5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'31-12-1982'!$H$5:$H$22</c:f>
              <c:numCache>
                <c:formatCode>General</c:formatCode>
                <c:ptCount val="18"/>
                <c:pt idx="0">
                  <c:v>27000</c:v>
                </c:pt>
                <c:pt idx="1">
                  <c:v>34000</c:v>
                </c:pt>
                <c:pt idx="2">
                  <c:v>40000</c:v>
                </c:pt>
                <c:pt idx="3">
                  <c:v>48000</c:v>
                </c:pt>
                <c:pt idx="4">
                  <c:v>53000</c:v>
                </c:pt>
                <c:pt idx="5">
                  <c:v>55000</c:v>
                </c:pt>
                <c:pt idx="6">
                  <c:v>58000</c:v>
                </c:pt>
              </c:numCache>
            </c:numRef>
          </c:xVal>
          <c:yVal>
            <c:numRef>
              <c:f>'31-12-1982'!$I$5:$I$22</c:f>
              <c:numCache>
                <c:formatCode>0.00</c:formatCode>
                <c:ptCount val="18"/>
                <c:pt idx="0">
                  <c:v>15.5</c:v>
                </c:pt>
                <c:pt idx="1">
                  <c:v>12</c:v>
                </c:pt>
                <c:pt idx="2">
                  <c:v>8.1999999999999993</c:v>
                </c:pt>
                <c:pt idx="3">
                  <c:v>4.0999999999999996</c:v>
                </c:pt>
                <c:pt idx="4">
                  <c:v>2.2999999999999998</c:v>
                </c:pt>
                <c:pt idx="5">
                  <c:v>1.7</c:v>
                </c:pt>
                <c:pt idx="6">
                  <c:v>1.5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'31-12-1982'!$I$32:$I$167</c:f>
              <c:numCache>
                <c:formatCode>General</c:formatCode>
                <c:ptCount val="136"/>
                <c:pt idx="0">
                  <c:v>-14000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  <c:pt idx="132">
                  <c:v>127000</c:v>
                </c:pt>
                <c:pt idx="133">
                  <c:v>128000</c:v>
                </c:pt>
                <c:pt idx="134">
                  <c:v>129000</c:v>
                </c:pt>
                <c:pt idx="135">
                  <c:v>130000</c:v>
                </c:pt>
              </c:numCache>
            </c:numRef>
          </c:xVal>
          <c:yVal>
            <c:numRef>
              <c:f>'31-12-1982'!$G$32:$G$167</c:f>
              <c:numCache>
                <c:formatCode>#,#00</c:formatCode>
                <c:ptCount val="136"/>
                <c:pt idx="0">
                  <c:v>44.436485138864121</c:v>
                </c:pt>
                <c:pt idx="1">
                  <c:v>39.465609714002596</c:v>
                </c:pt>
                <c:pt idx="2">
                  <c:v>38.931021108826457</c:v>
                </c:pt>
                <c:pt idx="3">
                  <c:v>38.389624828065351</c:v>
                </c:pt>
                <c:pt idx="4">
                  <c:v>37.841442532676787</c:v>
                </c:pt>
                <c:pt idx="5">
                  <c:v>37.286502716947929</c:v>
                </c:pt>
                <c:pt idx="6">
                  <c:v>36.724841104476084</c:v>
                </c:pt>
                <c:pt idx="7">
                  <c:v>36.156501062570577</c:v>
                </c:pt>
                <c:pt idx="8">
                  <c:v>35.58153403586978</c:v>
                </c:pt>
                <c:pt idx="9">
                  <c:v>35</c:v>
                </c:pt>
                <c:pt idx="10">
                  <c:v>34.411967936137202</c:v>
                </c:pt>
                <c:pt idx="11">
                  <c:v>33.817516327368921</c:v>
                </c:pt>
                <c:pt idx="12">
                  <c:v>33.216733677790501</c:v>
                </c:pt>
                <c:pt idx="13">
                  <c:v>32.609719055308986</c:v>
                </c:pt>
                <c:pt idx="14">
                  <c:v>31.996582659168254</c:v>
                </c:pt>
                <c:pt idx="15">
                  <c:v>31.37744641325142</c:v>
                </c:pt>
                <c:pt idx="16">
                  <c:v>30.752444586259866</c:v>
                </c:pt>
                <c:pt idx="17">
                  <c:v>30.121724439914413</c:v>
                </c:pt>
                <c:pt idx="18">
                  <c:v>29.485446906371283</c:v>
                </c:pt>
                <c:pt idx="19">
                  <c:v>28.843787296095279</c:v>
                </c:pt>
                <c:pt idx="20">
                  <c:v>28.196936037483706</c:v>
                </c:pt>
                <c:pt idx="21">
                  <c:v>27.545099449588523</c:v>
                </c:pt>
                <c:pt idx="22">
                  <c:v>26.888500549339778</c:v>
                </c:pt>
                <c:pt idx="23">
                  <c:v>26.227379894731484</c:v>
                </c:pt>
                <c:pt idx="24">
                  <c:v>25.561996465491614</c:v>
                </c:pt>
                <c:pt idx="25">
                  <c:v>24.892628582820656</c:v>
                </c:pt>
                <c:pt idx="26">
                  <c:v>24.219574869848866</c:v>
                </c:pt>
                <c:pt idx="27">
                  <c:v>23.543155254530337</c:v>
                </c:pt>
                <c:pt idx="28">
                  <c:v>22.863712016762975</c:v>
                </c:pt>
                <c:pt idx="29">
                  <c:v>22.18161088159756</c:v>
                </c:pt>
                <c:pt idx="30">
                  <c:v>21.501361491405504</c:v>
                </c:pt>
                <c:pt idx="31">
                  <c:v>20.827366400296661</c:v>
                </c:pt>
                <c:pt idx="32">
                  <c:v>20.159852305877095</c:v>
                </c:pt>
                <c:pt idx="33">
                  <c:v>19.499050422173926</c:v>
                </c:pt>
                <c:pt idx="34">
                  <c:v>18.845196557391812</c:v>
                </c:pt>
                <c:pt idx="35">
                  <c:v>18.198531192934695</c:v>
                </c:pt>
                <c:pt idx="36">
                  <c:v>17.559299563712873</c:v>
                </c:pt>
                <c:pt idx="37">
                  <c:v>16.927751739755774</c:v>
                </c:pt>
                <c:pt idx="38">
                  <c:v>16.304142709151101</c:v>
                </c:pt>
                <c:pt idx="39">
                  <c:v>15.688732462331535</c:v>
                </c:pt>
                <c:pt idx="40">
                  <c:v>15.081786077730158</c:v>
                </c:pt>
                <c:pt idx="41">
                  <c:v>14.483573808826455</c:v>
                </c:pt>
                <c:pt idx="42">
                  <c:v>13.894371172604858</c:v>
                </c:pt>
                <c:pt idx="43">
                  <c:v>13.314459039448289</c:v>
                </c:pt>
                <c:pt idx="44">
                  <c:v>12.74412372448927</c:v>
                </c:pt>
                <c:pt idx="45">
                  <c:v>12.183657080442003</c:v>
                </c:pt>
                <c:pt idx="46">
                  <c:v>11.633356591938481</c:v>
                </c:pt>
                <c:pt idx="47">
                  <c:v>11.093525471392837</c:v>
                </c:pt>
                <c:pt idx="48">
                  <c:v>10.564472756417816</c:v>
                </c:pt>
                <c:pt idx="49">
                  <c:v>10.046513408818178</c:v>
                </c:pt>
                <c:pt idx="50">
                  <c:v>9.5399684151858253</c:v>
                </c:pt>
                <c:pt idx="51">
                  <c:v>9.0451648891221108</c:v>
                </c:pt>
                <c:pt idx="52">
                  <c:v>8.562436175113028</c:v>
                </c:pt>
                <c:pt idx="53">
                  <c:v>8.0921219540834279</c:v>
                </c:pt>
                <c:pt idx="54">
                  <c:v>7.6345683506568669</c:v>
                </c:pt>
                <c:pt idx="55">
                  <c:v>7.190128042148034</c:v>
                </c:pt>
                <c:pt idx="56">
                  <c:v>6.7591603693151328</c:v>
                </c:pt>
                <c:pt idx="57">
                  <c:v>6.34203144890009</c:v>
                </c:pt>
                <c:pt idx="58">
                  <c:v>5.9391142879848502</c:v>
                </c:pt>
                <c:pt idx="59">
                  <c:v>5.5507889001923845</c:v>
                </c:pt>
                <c:pt idx="60">
                  <c:v>5.1774424237617538</c:v>
                </c:pt>
                <c:pt idx="61">
                  <c:v>4.8194692415265656</c:v>
                </c:pt>
                <c:pt idx="62">
                  <c:v>4.4772711028272072</c:v>
                </c:pt>
                <c:pt idx="63">
                  <c:v>4.1512572473870915</c:v>
                </c:pt>
                <c:pt idx="64">
                  <c:v>3.8418445311842442</c:v>
                </c:pt>
                <c:pt idx="65">
                  <c:v>3.5494575543494418</c:v>
                </c:pt>
                <c:pt idx="66">
                  <c:v>3.2745287911231973</c:v>
                </c:pt>
                <c:pt idx="67">
                  <c:v>3.0174987219038063</c:v>
                </c:pt>
                <c:pt idx="68">
                  <c:v>2.7788159674197477</c:v>
                </c:pt>
                <c:pt idx="69">
                  <c:v>2.5589374250597068</c:v>
                </c:pt>
                <c:pt idx="70">
                  <c:v>2.3583284073944673</c:v>
                </c:pt>
                <c:pt idx="71">
                  <c:v>2.177462782925156</c:v>
                </c:pt>
                <c:pt idx="72">
                  <c:v>2.0168231190930008</c:v>
                </c:pt>
                <c:pt idx="73">
                  <c:v>1.87690082758625</c:v>
                </c:pt>
                <c:pt idx="74">
                  <c:v>1.7581963119805331</c:v>
                </c:pt>
                <c:pt idx="75">
                  <c:v>1.6612191177493933</c:v>
                </c:pt>
                <c:pt idx="76">
                  <c:v>1.5864880846824416</c:v>
                </c:pt>
                <c:pt idx="77">
                  <c:v>1.5345315017490295</c:v>
                </c:pt>
                <c:pt idx="78">
                  <c:v>1.5058872644460208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  <c:pt idx="127">
                  <c:v>1.5</c:v>
                </c:pt>
                <c:pt idx="128">
                  <c:v>1.5</c:v>
                </c:pt>
                <c:pt idx="129">
                  <c:v>1.5</c:v>
                </c:pt>
                <c:pt idx="130">
                  <c:v>1.5</c:v>
                </c:pt>
                <c:pt idx="131">
                  <c:v>1.5</c:v>
                </c:pt>
                <c:pt idx="132">
                  <c:v>1.5</c:v>
                </c:pt>
                <c:pt idx="133">
                  <c:v>1.5</c:v>
                </c:pt>
                <c:pt idx="134">
                  <c:v>1.5</c:v>
                </c:pt>
                <c:pt idx="135">
                  <c:v>1.5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'31-12-1982'!$A$36:$A$167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'31-12-1982'!$G$36:$G$167</c:f>
              <c:numCache>
                <c:formatCode>#,#00</c:formatCode>
                <c:ptCount val="132"/>
                <c:pt idx="0">
                  <c:v>37.841442532676787</c:v>
                </c:pt>
                <c:pt idx="1">
                  <c:v>37.286502716947929</c:v>
                </c:pt>
                <c:pt idx="2">
                  <c:v>36.724841104476084</c:v>
                </c:pt>
                <c:pt idx="3">
                  <c:v>36.156501062570577</c:v>
                </c:pt>
                <c:pt idx="4">
                  <c:v>35.58153403586978</c:v>
                </c:pt>
                <c:pt idx="5">
                  <c:v>35</c:v>
                </c:pt>
                <c:pt idx="6">
                  <c:v>34.411967936137202</c:v>
                </c:pt>
                <c:pt idx="7">
                  <c:v>33.817516327368921</c:v>
                </c:pt>
                <c:pt idx="8">
                  <c:v>33.216733677790501</c:v>
                </c:pt>
                <c:pt idx="9">
                  <c:v>32.609719055308986</c:v>
                </c:pt>
                <c:pt idx="10">
                  <c:v>31.996582659168254</c:v>
                </c:pt>
                <c:pt idx="11">
                  <c:v>31.37744641325142</c:v>
                </c:pt>
                <c:pt idx="12">
                  <c:v>30.752444586259866</c:v>
                </c:pt>
                <c:pt idx="13">
                  <c:v>30.121724439914413</c:v>
                </c:pt>
                <c:pt idx="14">
                  <c:v>29.485446906371283</c:v>
                </c:pt>
                <c:pt idx="15">
                  <c:v>28.843787296095279</c:v>
                </c:pt>
                <c:pt idx="16">
                  <c:v>28.196936037483706</c:v>
                </c:pt>
                <c:pt idx="17">
                  <c:v>27.545099449588523</c:v>
                </c:pt>
                <c:pt idx="18">
                  <c:v>26.888500549339778</c:v>
                </c:pt>
                <c:pt idx="19">
                  <c:v>26.227379894731484</c:v>
                </c:pt>
                <c:pt idx="20">
                  <c:v>25.561996465491614</c:v>
                </c:pt>
                <c:pt idx="21">
                  <c:v>24.892628582820656</c:v>
                </c:pt>
                <c:pt idx="22">
                  <c:v>24.219574869848866</c:v>
                </c:pt>
                <c:pt idx="23">
                  <c:v>23.543155254530337</c:v>
                </c:pt>
                <c:pt idx="24">
                  <c:v>22.863712016762975</c:v>
                </c:pt>
                <c:pt idx="25">
                  <c:v>22.18161088159756</c:v>
                </c:pt>
                <c:pt idx="26">
                  <c:v>21.501361491405504</c:v>
                </c:pt>
                <c:pt idx="27">
                  <c:v>20.827366400296661</c:v>
                </c:pt>
                <c:pt idx="28">
                  <c:v>20.159852305877095</c:v>
                </c:pt>
                <c:pt idx="29">
                  <c:v>19.499050422173926</c:v>
                </c:pt>
                <c:pt idx="30">
                  <c:v>18.845196557391812</c:v>
                </c:pt>
                <c:pt idx="31">
                  <c:v>18.198531192934695</c:v>
                </c:pt>
                <c:pt idx="32">
                  <c:v>17.559299563712873</c:v>
                </c:pt>
                <c:pt idx="33">
                  <c:v>16.927751739755774</c:v>
                </c:pt>
                <c:pt idx="34">
                  <c:v>16.304142709151101</c:v>
                </c:pt>
                <c:pt idx="35">
                  <c:v>15.688732462331535</c:v>
                </c:pt>
                <c:pt idx="36">
                  <c:v>15.081786077730158</c:v>
                </c:pt>
                <c:pt idx="37">
                  <c:v>14.483573808826455</c:v>
                </c:pt>
                <c:pt idx="38">
                  <c:v>13.894371172604858</c:v>
                </c:pt>
                <c:pt idx="39">
                  <c:v>13.314459039448289</c:v>
                </c:pt>
                <c:pt idx="40">
                  <c:v>12.74412372448927</c:v>
                </c:pt>
                <c:pt idx="41">
                  <c:v>12.183657080442003</c:v>
                </c:pt>
                <c:pt idx="42">
                  <c:v>11.633356591938481</c:v>
                </c:pt>
                <c:pt idx="43">
                  <c:v>11.093525471392837</c:v>
                </c:pt>
                <c:pt idx="44">
                  <c:v>10.564472756417816</c:v>
                </c:pt>
                <c:pt idx="45">
                  <c:v>10.046513408818178</c:v>
                </c:pt>
                <c:pt idx="46">
                  <c:v>9.5399684151858253</c:v>
                </c:pt>
                <c:pt idx="47">
                  <c:v>9.0451648891221108</c:v>
                </c:pt>
                <c:pt idx="48">
                  <c:v>8.562436175113028</c:v>
                </c:pt>
                <c:pt idx="49">
                  <c:v>8.0921219540834279</c:v>
                </c:pt>
                <c:pt idx="50">
                  <c:v>7.6345683506568669</c:v>
                </c:pt>
                <c:pt idx="51">
                  <c:v>7.190128042148034</c:v>
                </c:pt>
                <c:pt idx="52">
                  <c:v>6.7591603693151328</c:v>
                </c:pt>
                <c:pt idx="53">
                  <c:v>6.34203144890009</c:v>
                </c:pt>
                <c:pt idx="54">
                  <c:v>5.9391142879848502</c:v>
                </c:pt>
                <c:pt idx="55">
                  <c:v>5.5507889001923845</c:v>
                </c:pt>
                <c:pt idx="56">
                  <c:v>5.1774424237617538</c:v>
                </c:pt>
                <c:pt idx="57">
                  <c:v>4.8194692415265656</c:v>
                </c:pt>
                <c:pt idx="58">
                  <c:v>4.4772711028272072</c:v>
                </c:pt>
                <c:pt idx="59">
                  <c:v>4.1512572473870915</c:v>
                </c:pt>
                <c:pt idx="60">
                  <c:v>3.8418445311842442</c:v>
                </c:pt>
                <c:pt idx="61">
                  <c:v>3.5494575543494418</c:v>
                </c:pt>
                <c:pt idx="62">
                  <c:v>3.2745287911231973</c:v>
                </c:pt>
                <c:pt idx="63">
                  <c:v>3.0174987219038063</c:v>
                </c:pt>
                <c:pt idx="64">
                  <c:v>2.7788159674197477</c:v>
                </c:pt>
                <c:pt idx="65">
                  <c:v>2.5589374250597068</c:v>
                </c:pt>
                <c:pt idx="66">
                  <c:v>2.3583284073944673</c:v>
                </c:pt>
                <c:pt idx="67">
                  <c:v>2.177462782925156</c:v>
                </c:pt>
                <c:pt idx="68">
                  <c:v>2.0168231190930008</c:v>
                </c:pt>
                <c:pt idx="69">
                  <c:v>1.87690082758625</c:v>
                </c:pt>
                <c:pt idx="70">
                  <c:v>1.7581963119805331</c:v>
                </c:pt>
                <c:pt idx="71">
                  <c:v>1.6612191177493933</c:v>
                </c:pt>
                <c:pt idx="72">
                  <c:v>1.5864880846824416</c:v>
                </c:pt>
                <c:pt idx="73">
                  <c:v>1.5345315017490295</c:v>
                </c:pt>
                <c:pt idx="74">
                  <c:v>1.5058872644460208</c:v>
                </c:pt>
                <c:pt idx="75">
                  <c:v>1.5</c:v>
                </c:pt>
                <c:pt idx="76">
                  <c:v>1.5</c:v>
                </c:pt>
                <c:pt idx="77">
                  <c:v>1.5</c:v>
                </c:pt>
                <c:pt idx="78">
                  <c:v>1.5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  <c:pt idx="127">
                  <c:v>1.5</c:v>
                </c:pt>
                <c:pt idx="128">
                  <c:v>1.5</c:v>
                </c:pt>
                <c:pt idx="129">
                  <c:v>1.5</c:v>
                </c:pt>
                <c:pt idx="130">
                  <c:v>1.5</c:v>
                </c:pt>
                <c:pt idx="131">
                  <c:v>1.5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'31-12-1982'!$H$41:$H$167</c:f>
              <c:numCache>
                <c:formatCode>General</c:formatCode>
                <c:ptCount val="127"/>
                <c:pt idx="0">
                  <c:v>-4000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</c:numCache>
            </c:numRef>
          </c:xVal>
          <c:yVal>
            <c:numRef>
              <c:f>'31-12-1982'!$G$41:$G$167</c:f>
              <c:numCache>
                <c:formatCode>#,#00</c:formatCode>
                <c:ptCount val="127"/>
                <c:pt idx="0">
                  <c:v>35</c:v>
                </c:pt>
                <c:pt idx="1">
                  <c:v>34.411967936137202</c:v>
                </c:pt>
                <c:pt idx="2">
                  <c:v>33.817516327368921</c:v>
                </c:pt>
                <c:pt idx="3">
                  <c:v>33.216733677790501</c:v>
                </c:pt>
                <c:pt idx="4">
                  <c:v>32.609719055308986</c:v>
                </c:pt>
                <c:pt idx="5">
                  <c:v>31.996582659168254</c:v>
                </c:pt>
                <c:pt idx="6">
                  <c:v>31.37744641325142</c:v>
                </c:pt>
                <c:pt idx="7">
                  <c:v>30.752444586259866</c:v>
                </c:pt>
                <c:pt idx="8">
                  <c:v>30.121724439914413</c:v>
                </c:pt>
                <c:pt idx="9">
                  <c:v>29.485446906371283</c:v>
                </c:pt>
                <c:pt idx="10">
                  <c:v>28.843787296095279</c:v>
                </c:pt>
                <c:pt idx="11">
                  <c:v>28.196936037483706</c:v>
                </c:pt>
                <c:pt idx="12">
                  <c:v>27.545099449588523</c:v>
                </c:pt>
                <c:pt idx="13">
                  <c:v>26.888500549339778</c:v>
                </c:pt>
                <c:pt idx="14">
                  <c:v>26.227379894731484</c:v>
                </c:pt>
                <c:pt idx="15">
                  <c:v>25.561996465491614</c:v>
                </c:pt>
                <c:pt idx="16">
                  <c:v>24.892628582820656</c:v>
                </c:pt>
                <c:pt idx="17">
                  <c:v>24.219574869848866</c:v>
                </c:pt>
                <c:pt idx="18">
                  <c:v>23.543155254530337</c:v>
                </c:pt>
                <c:pt idx="19">
                  <c:v>22.863712016762975</c:v>
                </c:pt>
                <c:pt idx="20">
                  <c:v>22.18161088159756</c:v>
                </c:pt>
                <c:pt idx="21">
                  <c:v>21.501361491405504</c:v>
                </c:pt>
                <c:pt idx="22">
                  <c:v>20.827366400296661</c:v>
                </c:pt>
                <c:pt idx="23">
                  <c:v>20.159852305877095</c:v>
                </c:pt>
                <c:pt idx="24">
                  <c:v>19.499050422173926</c:v>
                </c:pt>
                <c:pt idx="25">
                  <c:v>18.845196557391812</c:v>
                </c:pt>
                <c:pt idx="26">
                  <c:v>18.198531192934695</c:v>
                </c:pt>
                <c:pt idx="27">
                  <c:v>17.559299563712873</c:v>
                </c:pt>
                <c:pt idx="28">
                  <c:v>16.927751739755774</c:v>
                </c:pt>
                <c:pt idx="29">
                  <c:v>16.304142709151101</c:v>
                </c:pt>
                <c:pt idx="30">
                  <c:v>15.688732462331535</c:v>
                </c:pt>
                <c:pt idx="31">
                  <c:v>15.081786077730158</c:v>
                </c:pt>
                <c:pt idx="32">
                  <c:v>14.483573808826455</c:v>
                </c:pt>
                <c:pt idx="33">
                  <c:v>13.894371172604858</c:v>
                </c:pt>
                <c:pt idx="34">
                  <c:v>13.314459039448289</c:v>
                </c:pt>
                <c:pt idx="35">
                  <c:v>12.74412372448927</c:v>
                </c:pt>
                <c:pt idx="36">
                  <c:v>12.183657080442003</c:v>
                </c:pt>
                <c:pt idx="37">
                  <c:v>11.633356591938481</c:v>
                </c:pt>
                <c:pt idx="38">
                  <c:v>11.093525471392837</c:v>
                </c:pt>
                <c:pt idx="39">
                  <c:v>10.564472756417816</c:v>
                </c:pt>
                <c:pt idx="40">
                  <c:v>10.046513408818178</c:v>
                </c:pt>
                <c:pt idx="41">
                  <c:v>9.5399684151858253</c:v>
                </c:pt>
                <c:pt idx="42">
                  <c:v>9.0451648891221108</c:v>
                </c:pt>
                <c:pt idx="43">
                  <c:v>8.562436175113028</c:v>
                </c:pt>
                <c:pt idx="44">
                  <c:v>8.0921219540834279</c:v>
                </c:pt>
                <c:pt idx="45">
                  <c:v>7.6345683506568669</c:v>
                </c:pt>
                <c:pt idx="46">
                  <c:v>7.190128042148034</c:v>
                </c:pt>
                <c:pt idx="47">
                  <c:v>6.7591603693151328</c:v>
                </c:pt>
                <c:pt idx="48">
                  <c:v>6.34203144890009</c:v>
                </c:pt>
                <c:pt idx="49">
                  <c:v>5.9391142879848502</c:v>
                </c:pt>
                <c:pt idx="50">
                  <c:v>5.5507889001923845</c:v>
                </c:pt>
                <c:pt idx="51">
                  <c:v>5.1774424237617538</c:v>
                </c:pt>
                <c:pt idx="52">
                  <c:v>4.8194692415265656</c:v>
                </c:pt>
                <c:pt idx="53">
                  <c:v>4.4772711028272072</c:v>
                </c:pt>
                <c:pt idx="54">
                  <c:v>4.1512572473870915</c:v>
                </c:pt>
                <c:pt idx="55">
                  <c:v>3.8418445311842442</c:v>
                </c:pt>
                <c:pt idx="56">
                  <c:v>3.5494575543494418</c:v>
                </c:pt>
                <c:pt idx="57">
                  <c:v>3.2745287911231973</c:v>
                </c:pt>
                <c:pt idx="58">
                  <c:v>3.0174987219038063</c:v>
                </c:pt>
                <c:pt idx="59">
                  <c:v>2.7788159674197477</c:v>
                </c:pt>
                <c:pt idx="60">
                  <c:v>2.5589374250597068</c:v>
                </c:pt>
                <c:pt idx="61">
                  <c:v>2.3583284073944673</c:v>
                </c:pt>
                <c:pt idx="62">
                  <c:v>2.177462782925156</c:v>
                </c:pt>
                <c:pt idx="63">
                  <c:v>2.0168231190930008</c:v>
                </c:pt>
                <c:pt idx="64">
                  <c:v>1.87690082758625</c:v>
                </c:pt>
                <c:pt idx="65">
                  <c:v>1.7581963119805331</c:v>
                </c:pt>
                <c:pt idx="66">
                  <c:v>1.6612191177493933</c:v>
                </c:pt>
                <c:pt idx="67">
                  <c:v>1.5864880846824416</c:v>
                </c:pt>
                <c:pt idx="68">
                  <c:v>1.5345315017490295</c:v>
                </c:pt>
                <c:pt idx="69">
                  <c:v>1.5058872644460208</c:v>
                </c:pt>
                <c:pt idx="70">
                  <c:v>1.5</c:v>
                </c:pt>
                <c:pt idx="71">
                  <c:v>1.5</c:v>
                </c:pt>
                <c:pt idx="72">
                  <c:v>1.5</c:v>
                </c:pt>
                <c:pt idx="73">
                  <c:v>1.5</c:v>
                </c:pt>
                <c:pt idx="74">
                  <c:v>1.5</c:v>
                </c:pt>
                <c:pt idx="75">
                  <c:v>1.5</c:v>
                </c:pt>
                <c:pt idx="76">
                  <c:v>1.5</c:v>
                </c:pt>
                <c:pt idx="77">
                  <c:v>1.5</c:v>
                </c:pt>
                <c:pt idx="78">
                  <c:v>1.5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308672"/>
        <c:axId val="118292480"/>
      </c:scatterChart>
      <c:valAx>
        <c:axId val="101308672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292480"/>
        <c:crosses val="autoZero"/>
        <c:crossBetween val="midCat"/>
      </c:valAx>
      <c:valAx>
        <c:axId val="1182924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130867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Limpopo 14-7-1994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'14-7-1994'!$F$5:$F$22</c:f>
              <c:numCache>
                <c:formatCode>General</c:formatCode>
                <c:ptCount val="18"/>
                <c:pt idx="0">
                  <c:v>18000</c:v>
                </c:pt>
                <c:pt idx="1">
                  <c:v>22000</c:v>
                </c:pt>
                <c:pt idx="2">
                  <c:v>27000</c:v>
                </c:pt>
                <c:pt idx="3">
                  <c:v>34000</c:v>
                </c:pt>
                <c:pt idx="4">
                  <c:v>40000</c:v>
                </c:pt>
                <c:pt idx="5">
                  <c:v>48500</c:v>
                </c:pt>
                <c:pt idx="6">
                  <c:v>52500</c:v>
                </c:pt>
              </c:numCache>
            </c:numRef>
          </c:xVal>
          <c:yVal>
            <c:numRef>
              <c:f>'14-7-1994'!$G$5:$G$22</c:f>
              <c:numCache>
                <c:formatCode>0.00</c:formatCode>
                <c:ptCount val="18"/>
                <c:pt idx="0">
                  <c:v>18.350000000000001</c:v>
                </c:pt>
                <c:pt idx="1">
                  <c:v>16.68</c:v>
                </c:pt>
                <c:pt idx="2">
                  <c:v>12.25</c:v>
                </c:pt>
                <c:pt idx="3">
                  <c:v>7.6</c:v>
                </c:pt>
                <c:pt idx="4">
                  <c:v>2.29</c:v>
                </c:pt>
                <c:pt idx="5" formatCode="General">
                  <c:v>0.48</c:v>
                </c:pt>
                <c:pt idx="6">
                  <c:v>0.51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'14-7-1994'!$H$5:$H$22</c:f>
              <c:numCache>
                <c:formatCode>General</c:formatCode>
                <c:ptCount val="18"/>
              </c:numCache>
            </c:numRef>
          </c:xVal>
          <c:yVal>
            <c:numRef>
              <c:f>'14-7-1994'!$I$5:$I$22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'14-7-1994'!$I$32:$I$167</c:f>
              <c:numCache>
                <c:formatCode>General</c:formatCode>
                <c:ptCount val="136"/>
                <c:pt idx="0">
                  <c:v>-14500</c:v>
                </c:pt>
                <c:pt idx="1">
                  <c:v>-4500</c:v>
                </c:pt>
                <c:pt idx="2">
                  <c:v>-3500</c:v>
                </c:pt>
                <c:pt idx="3">
                  <c:v>-2500</c:v>
                </c:pt>
                <c:pt idx="4">
                  <c:v>-1500</c:v>
                </c:pt>
                <c:pt idx="5">
                  <c:v>-500</c:v>
                </c:pt>
                <c:pt idx="6">
                  <c:v>500</c:v>
                </c:pt>
                <c:pt idx="7">
                  <c:v>1500</c:v>
                </c:pt>
                <c:pt idx="8">
                  <c:v>2500</c:v>
                </c:pt>
                <c:pt idx="9">
                  <c:v>3500</c:v>
                </c:pt>
                <c:pt idx="10">
                  <c:v>4500</c:v>
                </c:pt>
                <c:pt idx="11">
                  <c:v>5500</c:v>
                </c:pt>
                <c:pt idx="12">
                  <c:v>6500</c:v>
                </c:pt>
                <c:pt idx="13">
                  <c:v>7500</c:v>
                </c:pt>
                <c:pt idx="14">
                  <c:v>8500</c:v>
                </c:pt>
                <c:pt idx="15">
                  <c:v>9500</c:v>
                </c:pt>
                <c:pt idx="16">
                  <c:v>10500</c:v>
                </c:pt>
                <c:pt idx="17">
                  <c:v>11500</c:v>
                </c:pt>
                <c:pt idx="18">
                  <c:v>12500</c:v>
                </c:pt>
                <c:pt idx="19">
                  <c:v>13500</c:v>
                </c:pt>
                <c:pt idx="20">
                  <c:v>14500</c:v>
                </c:pt>
                <c:pt idx="21">
                  <c:v>15500</c:v>
                </c:pt>
                <c:pt idx="22">
                  <c:v>16500</c:v>
                </c:pt>
                <c:pt idx="23">
                  <c:v>17500</c:v>
                </c:pt>
                <c:pt idx="24">
                  <c:v>18500</c:v>
                </c:pt>
                <c:pt idx="25">
                  <c:v>19500</c:v>
                </c:pt>
                <c:pt idx="26">
                  <c:v>20500</c:v>
                </c:pt>
                <c:pt idx="27">
                  <c:v>21500</c:v>
                </c:pt>
                <c:pt idx="28">
                  <c:v>22500</c:v>
                </c:pt>
                <c:pt idx="29">
                  <c:v>23500</c:v>
                </c:pt>
                <c:pt idx="30">
                  <c:v>24500</c:v>
                </c:pt>
                <c:pt idx="31">
                  <c:v>25500</c:v>
                </c:pt>
                <c:pt idx="32">
                  <c:v>26500</c:v>
                </c:pt>
                <c:pt idx="33">
                  <c:v>27500</c:v>
                </c:pt>
                <c:pt idx="34">
                  <c:v>28500</c:v>
                </c:pt>
                <c:pt idx="35">
                  <c:v>29500</c:v>
                </c:pt>
                <c:pt idx="36">
                  <c:v>30500</c:v>
                </c:pt>
                <c:pt idx="37">
                  <c:v>31500</c:v>
                </c:pt>
                <c:pt idx="38">
                  <c:v>32500</c:v>
                </c:pt>
                <c:pt idx="39">
                  <c:v>33500</c:v>
                </c:pt>
                <c:pt idx="40">
                  <c:v>34500</c:v>
                </c:pt>
                <c:pt idx="41">
                  <c:v>35500</c:v>
                </c:pt>
                <c:pt idx="42">
                  <c:v>36500</c:v>
                </c:pt>
                <c:pt idx="43">
                  <c:v>37500</c:v>
                </c:pt>
                <c:pt idx="44">
                  <c:v>38500</c:v>
                </c:pt>
                <c:pt idx="45">
                  <c:v>39500</c:v>
                </c:pt>
                <c:pt idx="46">
                  <c:v>40500</c:v>
                </c:pt>
                <c:pt idx="47">
                  <c:v>41500</c:v>
                </c:pt>
                <c:pt idx="48">
                  <c:v>42500</c:v>
                </c:pt>
                <c:pt idx="49">
                  <c:v>43500</c:v>
                </c:pt>
                <c:pt idx="50">
                  <c:v>44500</c:v>
                </c:pt>
                <c:pt idx="51">
                  <c:v>45500</c:v>
                </c:pt>
                <c:pt idx="52">
                  <c:v>46500</c:v>
                </c:pt>
                <c:pt idx="53">
                  <c:v>47500</c:v>
                </c:pt>
                <c:pt idx="54">
                  <c:v>48500</c:v>
                </c:pt>
                <c:pt idx="55">
                  <c:v>49500</c:v>
                </c:pt>
                <c:pt idx="56">
                  <c:v>50500</c:v>
                </c:pt>
                <c:pt idx="57">
                  <c:v>51500</c:v>
                </c:pt>
                <c:pt idx="58">
                  <c:v>52500</c:v>
                </c:pt>
                <c:pt idx="59">
                  <c:v>53500</c:v>
                </c:pt>
                <c:pt idx="60">
                  <c:v>54500</c:v>
                </c:pt>
                <c:pt idx="61">
                  <c:v>55500</c:v>
                </c:pt>
                <c:pt idx="62">
                  <c:v>56500</c:v>
                </c:pt>
                <c:pt idx="63">
                  <c:v>57500</c:v>
                </c:pt>
                <c:pt idx="64">
                  <c:v>58500</c:v>
                </c:pt>
                <c:pt idx="65">
                  <c:v>59500</c:v>
                </c:pt>
                <c:pt idx="66">
                  <c:v>60500</c:v>
                </c:pt>
                <c:pt idx="67">
                  <c:v>61500</c:v>
                </c:pt>
                <c:pt idx="68">
                  <c:v>62500</c:v>
                </c:pt>
                <c:pt idx="69">
                  <c:v>63500</c:v>
                </c:pt>
                <c:pt idx="70">
                  <c:v>64500</c:v>
                </c:pt>
                <c:pt idx="71">
                  <c:v>65500</c:v>
                </c:pt>
                <c:pt idx="72">
                  <c:v>66500</c:v>
                </c:pt>
                <c:pt idx="73">
                  <c:v>67500</c:v>
                </c:pt>
                <c:pt idx="74">
                  <c:v>68500</c:v>
                </c:pt>
                <c:pt idx="75">
                  <c:v>69500</c:v>
                </c:pt>
                <c:pt idx="76">
                  <c:v>70500</c:v>
                </c:pt>
                <c:pt idx="77">
                  <c:v>71500</c:v>
                </c:pt>
                <c:pt idx="78">
                  <c:v>72500</c:v>
                </c:pt>
                <c:pt idx="79">
                  <c:v>73500</c:v>
                </c:pt>
                <c:pt idx="80">
                  <c:v>74500</c:v>
                </c:pt>
                <c:pt idx="81">
                  <c:v>75500</c:v>
                </c:pt>
                <c:pt idx="82">
                  <c:v>76500</c:v>
                </c:pt>
                <c:pt idx="83">
                  <c:v>77500</c:v>
                </c:pt>
                <c:pt idx="84">
                  <c:v>78500</c:v>
                </c:pt>
                <c:pt idx="85">
                  <c:v>79500</c:v>
                </c:pt>
                <c:pt idx="86">
                  <c:v>80500</c:v>
                </c:pt>
                <c:pt idx="87">
                  <c:v>81500</c:v>
                </c:pt>
                <c:pt idx="88">
                  <c:v>82500</c:v>
                </c:pt>
                <c:pt idx="89">
                  <c:v>83500</c:v>
                </c:pt>
                <c:pt idx="90">
                  <c:v>84500</c:v>
                </c:pt>
                <c:pt idx="91">
                  <c:v>85500</c:v>
                </c:pt>
                <c:pt idx="92">
                  <c:v>86500</c:v>
                </c:pt>
                <c:pt idx="93">
                  <c:v>87500</c:v>
                </c:pt>
                <c:pt idx="94">
                  <c:v>88500</c:v>
                </c:pt>
                <c:pt idx="95">
                  <c:v>89500</c:v>
                </c:pt>
                <c:pt idx="96">
                  <c:v>90500</c:v>
                </c:pt>
                <c:pt idx="97">
                  <c:v>91500</c:v>
                </c:pt>
                <c:pt idx="98">
                  <c:v>92500</c:v>
                </c:pt>
                <c:pt idx="99">
                  <c:v>93500</c:v>
                </c:pt>
                <c:pt idx="100">
                  <c:v>94500</c:v>
                </c:pt>
                <c:pt idx="101">
                  <c:v>95500</c:v>
                </c:pt>
                <c:pt idx="102">
                  <c:v>96500</c:v>
                </c:pt>
                <c:pt idx="103">
                  <c:v>97500</c:v>
                </c:pt>
                <c:pt idx="104">
                  <c:v>98500</c:v>
                </c:pt>
                <c:pt idx="105">
                  <c:v>99500</c:v>
                </c:pt>
                <c:pt idx="106">
                  <c:v>100500</c:v>
                </c:pt>
                <c:pt idx="107">
                  <c:v>101500</c:v>
                </c:pt>
                <c:pt idx="108">
                  <c:v>102500</c:v>
                </c:pt>
                <c:pt idx="109">
                  <c:v>103500</c:v>
                </c:pt>
                <c:pt idx="110">
                  <c:v>104500</c:v>
                </c:pt>
                <c:pt idx="111">
                  <c:v>105500</c:v>
                </c:pt>
                <c:pt idx="112">
                  <c:v>106500</c:v>
                </c:pt>
                <c:pt idx="113">
                  <c:v>107500</c:v>
                </c:pt>
                <c:pt idx="114">
                  <c:v>108500</c:v>
                </c:pt>
                <c:pt idx="115">
                  <c:v>109500</c:v>
                </c:pt>
                <c:pt idx="116">
                  <c:v>110500</c:v>
                </c:pt>
                <c:pt idx="117">
                  <c:v>111500</c:v>
                </c:pt>
                <c:pt idx="118">
                  <c:v>112500</c:v>
                </c:pt>
                <c:pt idx="119">
                  <c:v>113500</c:v>
                </c:pt>
                <c:pt idx="120">
                  <c:v>114500</c:v>
                </c:pt>
                <c:pt idx="121">
                  <c:v>115500</c:v>
                </c:pt>
                <c:pt idx="122">
                  <c:v>116500</c:v>
                </c:pt>
                <c:pt idx="123">
                  <c:v>117500</c:v>
                </c:pt>
                <c:pt idx="124">
                  <c:v>118500</c:v>
                </c:pt>
                <c:pt idx="125">
                  <c:v>119500</c:v>
                </c:pt>
                <c:pt idx="126">
                  <c:v>120500</c:v>
                </c:pt>
                <c:pt idx="127">
                  <c:v>121500</c:v>
                </c:pt>
                <c:pt idx="128">
                  <c:v>122500</c:v>
                </c:pt>
                <c:pt idx="129">
                  <c:v>123500</c:v>
                </c:pt>
                <c:pt idx="130">
                  <c:v>124500</c:v>
                </c:pt>
                <c:pt idx="131">
                  <c:v>125500</c:v>
                </c:pt>
                <c:pt idx="132">
                  <c:v>126500</c:v>
                </c:pt>
                <c:pt idx="133">
                  <c:v>127500</c:v>
                </c:pt>
                <c:pt idx="134">
                  <c:v>128500</c:v>
                </c:pt>
                <c:pt idx="135">
                  <c:v>129500</c:v>
                </c:pt>
              </c:numCache>
            </c:numRef>
          </c:xVal>
          <c:yVal>
            <c:numRef>
              <c:f>'14-7-1994'!$G$32:$G$167</c:f>
              <c:numCache>
                <c:formatCode>#,#00</c:formatCode>
                <c:ptCount val="136"/>
                <c:pt idx="0">
                  <c:v>47.385791648521817</c:v>
                </c:pt>
                <c:pt idx="1">
                  <c:v>39.136208098628359</c:v>
                </c:pt>
                <c:pt idx="2">
                  <c:v>38.267206672900429</c:v>
                </c:pt>
                <c:pt idx="3">
                  <c:v>37.39102787558852</c:v>
                </c:pt>
                <c:pt idx="4">
                  <c:v>36.507942270660664</c:v>
                </c:pt>
                <c:pt idx="5">
                  <c:v>35.61824261888038</c:v>
                </c:pt>
                <c:pt idx="6">
                  <c:v>34.722245001670458</c:v>
                </c:pt>
                <c:pt idx="7">
                  <c:v>33.820289994986425</c:v>
                </c:pt>
                <c:pt idx="8">
                  <c:v>32.912743895315067</c:v>
                </c:pt>
                <c:pt idx="9">
                  <c:v>32</c:v>
                </c:pt>
                <c:pt idx="10">
                  <c:v>31.08247994418776</c:v>
                </c:pt>
                <c:pt idx="11">
                  <c:v>30.160635096782414</c:v>
                </c:pt>
                <c:pt idx="12">
                  <c:v>29.234948017895306</c:v>
                </c:pt>
                <c:pt idx="13">
                  <c:v>28.305933980379521</c:v>
                </c:pt>
                <c:pt idx="14">
                  <c:v>27.37414255814458</c:v>
                </c:pt>
                <c:pt idx="15">
                  <c:v>26.440159284059234</c:v>
                </c:pt>
                <c:pt idx="16">
                  <c:v>25.50460738036498</c:v>
                </c:pt>
                <c:pt idx="17">
                  <c:v>24.568149564643878</c:v>
                </c:pt>
                <c:pt idx="18">
                  <c:v>23.631489934509471</c:v>
                </c:pt>
                <c:pt idx="19">
                  <c:v>22.695375934320129</c:v>
                </c:pt>
                <c:pt idx="20">
                  <c:v>21.76060040734983</c:v>
                </c:pt>
                <c:pt idx="21">
                  <c:v>20.828003736992994</c:v>
                </c:pt>
                <c:pt idx="22">
                  <c:v>19.898476080726873</c:v>
                </c:pt>
                <c:pt idx="23">
                  <c:v>18.972959700708195</c:v>
                </c:pt>
                <c:pt idx="24">
                  <c:v>18.052451395040222</c:v>
                </c:pt>
                <c:pt idx="25">
                  <c:v>17.138005033912147</c:v>
                </c:pt>
                <c:pt idx="26">
                  <c:v>16.230734204985456</c:v>
                </c:pt>
                <c:pt idx="27">
                  <c:v>15.331814972581476</c:v>
                </c:pt>
                <c:pt idx="28">
                  <c:v>14.442488755411475</c:v>
                </c:pt>
                <c:pt idx="29">
                  <c:v>13.564065327785228</c:v>
                </c:pt>
                <c:pt idx="30">
                  <c:v>12.703092297666588</c:v>
                </c:pt>
                <c:pt idx="31">
                  <c:v>11.865635452430002</c:v>
                </c:pt>
                <c:pt idx="32">
                  <c:v>11.052344042140914</c:v>
                </c:pt>
                <c:pt idx="33">
                  <c:v>10.263879580733978</c:v>
                </c:pt>
                <c:pt idx="34">
                  <c:v>9.5009160531209655</c:v>
                </c:pt>
                <c:pt idx="35">
                  <c:v>8.7641401256407665</c:v>
                </c:pt>
                <c:pt idx="36">
                  <c:v>8.0542513599041854</c:v>
                </c:pt>
                <c:pt idx="37">
                  <c:v>7.3719624300871542</c:v>
                </c:pt>
                <c:pt idx="38">
                  <c:v>6.7179993437269472</c:v>
                </c:pt>
                <c:pt idx="39">
                  <c:v>6.0931016660766932</c:v>
                </c:pt>
                <c:pt idx="40">
                  <c:v>5.4980227480743444</c:v>
                </c:pt>
                <c:pt idx="41">
                  <c:v>4.9335299579833443</c:v>
                </c:pt>
                <c:pt idx="42">
                  <c:v>4.4004049167627421</c:v>
                </c:pt>
                <c:pt idx="43">
                  <c:v>3.8994437372259378</c:v>
                </c:pt>
                <c:pt idx="44">
                  <c:v>3.4314572670475281</c:v>
                </c:pt>
                <c:pt idx="45">
                  <c:v>2.997271335679387</c:v>
                </c:pt>
                <c:pt idx="46">
                  <c:v>2.5977270052372745</c:v>
                </c:pt>
                <c:pt idx="47">
                  <c:v>2.2336808254209934</c:v>
                </c:pt>
                <c:pt idx="48">
                  <c:v>1.9060050925314636</c:v>
                </c:pt>
                <c:pt idx="49">
                  <c:v>1.6155881126495406</c:v>
                </c:pt>
                <c:pt idx="50">
                  <c:v>1.363334469042099</c:v>
                </c:pt>
                <c:pt idx="51">
                  <c:v>1.1501652938621463</c:v>
                </c:pt>
                <c:pt idx="52">
                  <c:v>0.97701854421061307</c:v>
                </c:pt>
                <c:pt idx="53">
                  <c:v>0.84484928262863768</c:v>
                </c:pt>
                <c:pt idx="54">
                  <c:v>0.75462996209018929</c:v>
                </c:pt>
                <c:pt idx="55">
                  <c:v>0.70735071556596618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'14-7-1994'!$A$36:$A$167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'14-7-1994'!$G$36:$G$167</c:f>
              <c:numCache>
                <c:formatCode>#,#00</c:formatCode>
                <c:ptCount val="132"/>
                <c:pt idx="0">
                  <c:v>36.507942270660664</c:v>
                </c:pt>
                <c:pt idx="1">
                  <c:v>35.61824261888038</c:v>
                </c:pt>
                <c:pt idx="2">
                  <c:v>34.722245001670458</c:v>
                </c:pt>
                <c:pt idx="3">
                  <c:v>33.820289994986425</c:v>
                </c:pt>
                <c:pt idx="4">
                  <c:v>32.912743895315067</c:v>
                </c:pt>
                <c:pt idx="5">
                  <c:v>32</c:v>
                </c:pt>
                <c:pt idx="6">
                  <c:v>31.08247994418776</c:v>
                </c:pt>
                <c:pt idx="7">
                  <c:v>30.160635096782414</c:v>
                </c:pt>
                <c:pt idx="8">
                  <c:v>29.234948017895306</c:v>
                </c:pt>
                <c:pt idx="9">
                  <c:v>28.305933980379521</c:v>
                </c:pt>
                <c:pt idx="10">
                  <c:v>27.37414255814458</c:v>
                </c:pt>
                <c:pt idx="11">
                  <c:v>26.440159284059234</c:v>
                </c:pt>
                <c:pt idx="12">
                  <c:v>25.50460738036498</c:v>
                </c:pt>
                <c:pt idx="13">
                  <c:v>24.568149564643878</c:v>
                </c:pt>
                <c:pt idx="14">
                  <c:v>23.631489934509471</c:v>
                </c:pt>
                <c:pt idx="15">
                  <c:v>22.695375934320129</c:v>
                </c:pt>
                <c:pt idx="16">
                  <c:v>21.76060040734983</c:v>
                </c:pt>
                <c:pt idx="17">
                  <c:v>20.828003736992994</c:v>
                </c:pt>
                <c:pt idx="18">
                  <c:v>19.898476080726873</c:v>
                </c:pt>
                <c:pt idx="19">
                  <c:v>18.972959700708195</c:v>
                </c:pt>
                <c:pt idx="20">
                  <c:v>18.052451395040222</c:v>
                </c:pt>
                <c:pt idx="21">
                  <c:v>17.138005033912147</c:v>
                </c:pt>
                <c:pt idx="22">
                  <c:v>16.230734204985456</c:v>
                </c:pt>
                <c:pt idx="23">
                  <c:v>15.331814972581476</c:v>
                </c:pt>
                <c:pt idx="24">
                  <c:v>14.442488755411475</c:v>
                </c:pt>
                <c:pt idx="25">
                  <c:v>13.564065327785228</c:v>
                </c:pt>
                <c:pt idx="26">
                  <c:v>12.703092297666588</c:v>
                </c:pt>
                <c:pt idx="27">
                  <c:v>11.865635452430002</c:v>
                </c:pt>
                <c:pt idx="28">
                  <c:v>11.052344042140914</c:v>
                </c:pt>
                <c:pt idx="29">
                  <c:v>10.263879580733978</c:v>
                </c:pt>
                <c:pt idx="30">
                  <c:v>9.5009160531209655</c:v>
                </c:pt>
                <c:pt idx="31">
                  <c:v>8.7641401256407665</c:v>
                </c:pt>
                <c:pt idx="32">
                  <c:v>8.0542513599041854</c:v>
                </c:pt>
                <c:pt idx="33">
                  <c:v>7.3719624300871542</c:v>
                </c:pt>
                <c:pt idx="34">
                  <c:v>6.7179993437269472</c:v>
                </c:pt>
                <c:pt idx="35">
                  <c:v>6.0931016660766932</c:v>
                </c:pt>
                <c:pt idx="36">
                  <c:v>5.4980227480743444</c:v>
                </c:pt>
                <c:pt idx="37">
                  <c:v>4.9335299579833443</c:v>
                </c:pt>
                <c:pt idx="38">
                  <c:v>4.4004049167627421</c:v>
                </c:pt>
                <c:pt idx="39">
                  <c:v>3.8994437372259378</c:v>
                </c:pt>
                <c:pt idx="40">
                  <c:v>3.4314572670475281</c:v>
                </c:pt>
                <c:pt idx="41">
                  <c:v>2.997271335679387</c:v>
                </c:pt>
                <c:pt idx="42">
                  <c:v>2.5977270052372745</c:v>
                </c:pt>
                <c:pt idx="43">
                  <c:v>2.2336808254209934</c:v>
                </c:pt>
                <c:pt idx="44">
                  <c:v>1.9060050925314636</c:v>
                </c:pt>
                <c:pt idx="45">
                  <c:v>1.6155881126495406</c:v>
                </c:pt>
                <c:pt idx="46">
                  <c:v>1.363334469042099</c:v>
                </c:pt>
                <c:pt idx="47">
                  <c:v>1.1501652938621463</c:v>
                </c:pt>
                <c:pt idx="48">
                  <c:v>0.97701854421061307</c:v>
                </c:pt>
                <c:pt idx="49">
                  <c:v>0.84484928262863768</c:v>
                </c:pt>
                <c:pt idx="50">
                  <c:v>0.75462996209018929</c:v>
                </c:pt>
                <c:pt idx="51">
                  <c:v>0.70735071556596618</c:v>
                </c:pt>
                <c:pt idx="52">
                  <c:v>0.7</c:v>
                </c:pt>
                <c:pt idx="53">
                  <c:v>0.7</c:v>
                </c:pt>
                <c:pt idx="54">
                  <c:v>0.7</c:v>
                </c:pt>
                <c:pt idx="55">
                  <c:v>0.7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'14-7-1994'!$H$41:$H$167</c:f>
              <c:numCache>
                <c:formatCode>General</c:formatCode>
                <c:ptCount val="127"/>
                <c:pt idx="0">
                  <c:v>-3500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</c:numCache>
            </c:numRef>
          </c:xVal>
          <c:yVal>
            <c:numRef>
              <c:f>'14-7-1994'!$G$41:$G$167</c:f>
              <c:numCache>
                <c:formatCode>#,#00</c:formatCode>
                <c:ptCount val="127"/>
                <c:pt idx="0">
                  <c:v>32</c:v>
                </c:pt>
                <c:pt idx="1">
                  <c:v>31.08247994418776</c:v>
                </c:pt>
                <c:pt idx="2">
                  <c:v>30.160635096782414</c:v>
                </c:pt>
                <c:pt idx="3">
                  <c:v>29.234948017895306</c:v>
                </c:pt>
                <c:pt idx="4">
                  <c:v>28.305933980379521</c:v>
                </c:pt>
                <c:pt idx="5">
                  <c:v>27.37414255814458</c:v>
                </c:pt>
                <c:pt idx="6">
                  <c:v>26.440159284059234</c:v>
                </c:pt>
                <c:pt idx="7">
                  <c:v>25.50460738036498</c:v>
                </c:pt>
                <c:pt idx="8">
                  <c:v>24.568149564643878</c:v>
                </c:pt>
                <c:pt idx="9">
                  <c:v>23.631489934509471</c:v>
                </c:pt>
                <c:pt idx="10">
                  <c:v>22.695375934320129</c:v>
                </c:pt>
                <c:pt idx="11">
                  <c:v>21.76060040734983</c:v>
                </c:pt>
                <c:pt idx="12">
                  <c:v>20.828003736992994</c:v>
                </c:pt>
                <c:pt idx="13">
                  <c:v>19.898476080726873</c:v>
                </c:pt>
                <c:pt idx="14">
                  <c:v>18.972959700708195</c:v>
                </c:pt>
                <c:pt idx="15">
                  <c:v>18.052451395040222</c:v>
                </c:pt>
                <c:pt idx="16">
                  <c:v>17.138005033912147</c:v>
                </c:pt>
                <c:pt idx="17">
                  <c:v>16.230734204985456</c:v>
                </c:pt>
                <c:pt idx="18">
                  <c:v>15.331814972581476</c:v>
                </c:pt>
                <c:pt idx="19">
                  <c:v>14.442488755411475</c:v>
                </c:pt>
                <c:pt idx="20">
                  <c:v>13.564065327785228</c:v>
                </c:pt>
                <c:pt idx="21">
                  <c:v>12.703092297666588</c:v>
                </c:pt>
                <c:pt idx="22">
                  <c:v>11.865635452430002</c:v>
                </c:pt>
                <c:pt idx="23">
                  <c:v>11.052344042140914</c:v>
                </c:pt>
                <c:pt idx="24">
                  <c:v>10.263879580733978</c:v>
                </c:pt>
                <c:pt idx="25">
                  <c:v>9.5009160531209655</c:v>
                </c:pt>
                <c:pt idx="26">
                  <c:v>8.7641401256407665</c:v>
                </c:pt>
                <c:pt idx="27">
                  <c:v>8.0542513599041854</c:v>
                </c:pt>
                <c:pt idx="28">
                  <c:v>7.3719624300871542</c:v>
                </c:pt>
                <c:pt idx="29">
                  <c:v>6.7179993437269472</c:v>
                </c:pt>
                <c:pt idx="30">
                  <c:v>6.0931016660766932</c:v>
                </c:pt>
                <c:pt idx="31">
                  <c:v>5.4980227480743444</c:v>
                </c:pt>
                <c:pt idx="32">
                  <c:v>4.9335299579833443</c:v>
                </c:pt>
                <c:pt idx="33">
                  <c:v>4.4004049167627421</c:v>
                </c:pt>
                <c:pt idx="34">
                  <c:v>3.8994437372259378</c:v>
                </c:pt>
                <c:pt idx="35">
                  <c:v>3.4314572670475281</c:v>
                </c:pt>
                <c:pt idx="36">
                  <c:v>2.997271335679387</c:v>
                </c:pt>
                <c:pt idx="37">
                  <c:v>2.5977270052372745</c:v>
                </c:pt>
                <c:pt idx="38">
                  <c:v>2.2336808254209934</c:v>
                </c:pt>
                <c:pt idx="39">
                  <c:v>1.9060050925314636</c:v>
                </c:pt>
                <c:pt idx="40">
                  <c:v>1.6155881126495406</c:v>
                </c:pt>
                <c:pt idx="41">
                  <c:v>1.363334469042099</c:v>
                </c:pt>
                <c:pt idx="42">
                  <c:v>1.1501652938621463</c:v>
                </c:pt>
                <c:pt idx="43">
                  <c:v>0.97701854421061307</c:v>
                </c:pt>
                <c:pt idx="44">
                  <c:v>0.84484928262863768</c:v>
                </c:pt>
                <c:pt idx="45">
                  <c:v>0.75462996209018929</c:v>
                </c:pt>
                <c:pt idx="46">
                  <c:v>0.70735071556596618</c:v>
                </c:pt>
                <c:pt idx="47">
                  <c:v>0.7</c:v>
                </c:pt>
                <c:pt idx="48">
                  <c:v>0.7</c:v>
                </c:pt>
                <c:pt idx="49">
                  <c:v>0.7</c:v>
                </c:pt>
                <c:pt idx="50">
                  <c:v>0.7</c:v>
                </c:pt>
                <c:pt idx="51">
                  <c:v>0.7</c:v>
                </c:pt>
                <c:pt idx="52">
                  <c:v>0.7</c:v>
                </c:pt>
                <c:pt idx="53">
                  <c:v>0.7</c:v>
                </c:pt>
                <c:pt idx="54">
                  <c:v>0.7</c:v>
                </c:pt>
                <c:pt idx="55">
                  <c:v>0.7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103488"/>
        <c:axId val="119105408"/>
      </c:scatterChart>
      <c:valAx>
        <c:axId val="119103488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9105408"/>
        <c:crosses val="autoZero"/>
        <c:crossBetween val="midCat"/>
      </c:valAx>
      <c:valAx>
        <c:axId val="11910540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910348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Limpopo 24-7-1994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'24-7-1994'!$F$5:$F$22</c:f>
              <c:numCache>
                <c:formatCode>General</c:formatCode>
                <c:ptCount val="18"/>
                <c:pt idx="0">
                  <c:v>6000</c:v>
                </c:pt>
                <c:pt idx="1">
                  <c:v>11000</c:v>
                </c:pt>
                <c:pt idx="2">
                  <c:v>15000</c:v>
                </c:pt>
                <c:pt idx="3">
                  <c:v>18000</c:v>
                </c:pt>
                <c:pt idx="4">
                  <c:v>22000</c:v>
                </c:pt>
                <c:pt idx="5">
                  <c:v>27000</c:v>
                </c:pt>
                <c:pt idx="6">
                  <c:v>40000</c:v>
                </c:pt>
                <c:pt idx="7">
                  <c:v>48500</c:v>
                </c:pt>
                <c:pt idx="8">
                  <c:v>50500</c:v>
                </c:pt>
                <c:pt idx="9">
                  <c:v>52500</c:v>
                </c:pt>
                <c:pt idx="10">
                  <c:v>55500</c:v>
                </c:pt>
              </c:numCache>
            </c:numRef>
          </c:xVal>
          <c:yVal>
            <c:numRef>
              <c:f>'24-7-1994'!$G$5:$G$22</c:f>
              <c:numCache>
                <c:formatCode>0.00</c:formatCode>
                <c:ptCount val="18"/>
                <c:pt idx="0">
                  <c:v>35.54</c:v>
                </c:pt>
                <c:pt idx="1">
                  <c:v>30.2</c:v>
                </c:pt>
                <c:pt idx="2">
                  <c:v>25.32</c:v>
                </c:pt>
                <c:pt idx="3">
                  <c:v>22.15</c:v>
                </c:pt>
                <c:pt idx="4">
                  <c:v>19.420000000000002</c:v>
                </c:pt>
                <c:pt idx="5" formatCode="General">
                  <c:v>16</c:v>
                </c:pt>
                <c:pt idx="6">
                  <c:v>7.32</c:v>
                </c:pt>
                <c:pt idx="7">
                  <c:v>2.2200000000000002</c:v>
                </c:pt>
                <c:pt idx="8">
                  <c:v>1.1200000000000001</c:v>
                </c:pt>
                <c:pt idx="9">
                  <c:v>0.63</c:v>
                </c:pt>
                <c:pt idx="10">
                  <c:v>0.62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'24-7-1994'!$H$5:$H$22</c:f>
              <c:numCache>
                <c:formatCode>General</c:formatCode>
                <c:ptCount val="18"/>
                <c:pt idx="0">
                  <c:v>2000</c:v>
                </c:pt>
                <c:pt idx="1">
                  <c:v>6000</c:v>
                </c:pt>
                <c:pt idx="2">
                  <c:v>11000</c:v>
                </c:pt>
                <c:pt idx="3">
                  <c:v>15000</c:v>
                </c:pt>
                <c:pt idx="4">
                  <c:v>18000</c:v>
                </c:pt>
                <c:pt idx="5">
                  <c:v>22000</c:v>
                </c:pt>
                <c:pt idx="6">
                  <c:v>27000</c:v>
                </c:pt>
                <c:pt idx="7">
                  <c:v>40000</c:v>
                </c:pt>
                <c:pt idx="8">
                  <c:v>48500</c:v>
                </c:pt>
              </c:numCache>
            </c:numRef>
          </c:xVal>
          <c:yVal>
            <c:numRef>
              <c:f>'24-7-1994'!$I$5:$I$22</c:f>
              <c:numCache>
                <c:formatCode>0.00</c:formatCode>
                <c:ptCount val="18"/>
                <c:pt idx="0">
                  <c:v>29.7</c:v>
                </c:pt>
                <c:pt idx="1">
                  <c:v>32.700000000000003</c:v>
                </c:pt>
                <c:pt idx="2">
                  <c:v>20.92</c:v>
                </c:pt>
                <c:pt idx="3">
                  <c:v>18.399999999999999</c:v>
                </c:pt>
                <c:pt idx="4">
                  <c:v>17.100000000000001</c:v>
                </c:pt>
                <c:pt idx="5">
                  <c:v>12.9</c:v>
                </c:pt>
                <c:pt idx="6">
                  <c:v>10.38</c:v>
                </c:pt>
                <c:pt idx="7">
                  <c:v>3.7</c:v>
                </c:pt>
                <c:pt idx="8">
                  <c:v>0.6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'24-7-1994'!$I$32:$I$167</c:f>
              <c:numCache>
                <c:formatCode>General</c:formatCode>
                <c:ptCount val="136"/>
                <c:pt idx="0">
                  <c:v>-14600</c:v>
                </c:pt>
                <c:pt idx="1">
                  <c:v>-4600</c:v>
                </c:pt>
                <c:pt idx="2">
                  <c:v>-3600</c:v>
                </c:pt>
                <c:pt idx="3">
                  <c:v>-2600</c:v>
                </c:pt>
                <c:pt idx="4">
                  <c:v>-1600</c:v>
                </c:pt>
                <c:pt idx="5">
                  <c:v>-600</c:v>
                </c:pt>
                <c:pt idx="6">
                  <c:v>400</c:v>
                </c:pt>
                <c:pt idx="7">
                  <c:v>1400</c:v>
                </c:pt>
                <c:pt idx="8">
                  <c:v>2400</c:v>
                </c:pt>
                <c:pt idx="9">
                  <c:v>3400</c:v>
                </c:pt>
                <c:pt idx="10">
                  <c:v>4400</c:v>
                </c:pt>
                <c:pt idx="11">
                  <c:v>5400</c:v>
                </c:pt>
                <c:pt idx="12">
                  <c:v>6400</c:v>
                </c:pt>
                <c:pt idx="13">
                  <c:v>7400</c:v>
                </c:pt>
                <c:pt idx="14">
                  <c:v>8400</c:v>
                </c:pt>
                <c:pt idx="15">
                  <c:v>9400</c:v>
                </c:pt>
                <c:pt idx="16">
                  <c:v>10400</c:v>
                </c:pt>
                <c:pt idx="17">
                  <c:v>11400</c:v>
                </c:pt>
                <c:pt idx="18">
                  <c:v>12400</c:v>
                </c:pt>
                <c:pt idx="19">
                  <c:v>13400</c:v>
                </c:pt>
                <c:pt idx="20">
                  <c:v>14400</c:v>
                </c:pt>
                <c:pt idx="21">
                  <c:v>15400</c:v>
                </c:pt>
                <c:pt idx="22">
                  <c:v>16400</c:v>
                </c:pt>
                <c:pt idx="23">
                  <c:v>17400</c:v>
                </c:pt>
                <c:pt idx="24">
                  <c:v>18400</c:v>
                </c:pt>
                <c:pt idx="25">
                  <c:v>19400</c:v>
                </c:pt>
                <c:pt idx="26">
                  <c:v>20400</c:v>
                </c:pt>
                <c:pt idx="27">
                  <c:v>21400</c:v>
                </c:pt>
                <c:pt idx="28">
                  <c:v>22400</c:v>
                </c:pt>
                <c:pt idx="29">
                  <c:v>23400</c:v>
                </c:pt>
                <c:pt idx="30">
                  <c:v>24400</c:v>
                </c:pt>
                <c:pt idx="31">
                  <c:v>25400</c:v>
                </c:pt>
                <c:pt idx="32">
                  <c:v>26400</c:v>
                </c:pt>
                <c:pt idx="33">
                  <c:v>27400</c:v>
                </c:pt>
                <c:pt idx="34">
                  <c:v>28400</c:v>
                </c:pt>
                <c:pt idx="35">
                  <c:v>29400</c:v>
                </c:pt>
                <c:pt idx="36">
                  <c:v>30400</c:v>
                </c:pt>
                <c:pt idx="37">
                  <c:v>31400</c:v>
                </c:pt>
                <c:pt idx="38">
                  <c:v>32400</c:v>
                </c:pt>
                <c:pt idx="39">
                  <c:v>33400</c:v>
                </c:pt>
                <c:pt idx="40">
                  <c:v>34400</c:v>
                </c:pt>
                <c:pt idx="41">
                  <c:v>35400</c:v>
                </c:pt>
                <c:pt idx="42">
                  <c:v>36400</c:v>
                </c:pt>
                <c:pt idx="43">
                  <c:v>37400</c:v>
                </c:pt>
                <c:pt idx="44">
                  <c:v>38400</c:v>
                </c:pt>
                <c:pt idx="45">
                  <c:v>39400</c:v>
                </c:pt>
                <c:pt idx="46">
                  <c:v>40400</c:v>
                </c:pt>
                <c:pt idx="47">
                  <c:v>41400</c:v>
                </c:pt>
                <c:pt idx="48">
                  <c:v>42400</c:v>
                </c:pt>
                <c:pt idx="49">
                  <c:v>43400</c:v>
                </c:pt>
                <c:pt idx="50">
                  <c:v>44400</c:v>
                </c:pt>
                <c:pt idx="51">
                  <c:v>45400</c:v>
                </c:pt>
                <c:pt idx="52">
                  <c:v>46400</c:v>
                </c:pt>
                <c:pt idx="53">
                  <c:v>47400</c:v>
                </c:pt>
                <c:pt idx="54">
                  <c:v>48400</c:v>
                </c:pt>
                <c:pt idx="55">
                  <c:v>49400</c:v>
                </c:pt>
                <c:pt idx="56">
                  <c:v>50400</c:v>
                </c:pt>
                <c:pt idx="57">
                  <c:v>51400</c:v>
                </c:pt>
                <c:pt idx="58">
                  <c:v>52400</c:v>
                </c:pt>
                <c:pt idx="59">
                  <c:v>53400</c:v>
                </c:pt>
                <c:pt idx="60">
                  <c:v>54400</c:v>
                </c:pt>
                <c:pt idx="61">
                  <c:v>55400</c:v>
                </c:pt>
                <c:pt idx="62">
                  <c:v>56400</c:v>
                </c:pt>
                <c:pt idx="63">
                  <c:v>57400</c:v>
                </c:pt>
                <c:pt idx="64">
                  <c:v>58400</c:v>
                </c:pt>
                <c:pt idx="65">
                  <c:v>59400</c:v>
                </c:pt>
                <c:pt idx="66">
                  <c:v>60400</c:v>
                </c:pt>
                <c:pt idx="67">
                  <c:v>61400</c:v>
                </c:pt>
                <c:pt idx="68">
                  <c:v>62400</c:v>
                </c:pt>
                <c:pt idx="69">
                  <c:v>63400</c:v>
                </c:pt>
                <c:pt idx="70">
                  <c:v>64400</c:v>
                </c:pt>
                <c:pt idx="71">
                  <c:v>65400</c:v>
                </c:pt>
                <c:pt idx="72">
                  <c:v>66400</c:v>
                </c:pt>
                <c:pt idx="73">
                  <c:v>67400</c:v>
                </c:pt>
                <c:pt idx="74">
                  <c:v>68400</c:v>
                </c:pt>
                <c:pt idx="75">
                  <c:v>69400</c:v>
                </c:pt>
                <c:pt idx="76">
                  <c:v>70400</c:v>
                </c:pt>
                <c:pt idx="77">
                  <c:v>71400</c:v>
                </c:pt>
                <c:pt idx="78">
                  <c:v>72400</c:v>
                </c:pt>
                <c:pt idx="79">
                  <c:v>73400</c:v>
                </c:pt>
                <c:pt idx="80">
                  <c:v>74400</c:v>
                </c:pt>
                <c:pt idx="81">
                  <c:v>75400</c:v>
                </c:pt>
                <c:pt idx="82">
                  <c:v>76400</c:v>
                </c:pt>
                <c:pt idx="83">
                  <c:v>77400</c:v>
                </c:pt>
                <c:pt idx="84">
                  <c:v>78400</c:v>
                </c:pt>
                <c:pt idx="85">
                  <c:v>79400</c:v>
                </c:pt>
                <c:pt idx="86">
                  <c:v>80400</c:v>
                </c:pt>
                <c:pt idx="87">
                  <c:v>81400</c:v>
                </c:pt>
                <c:pt idx="88">
                  <c:v>82400</c:v>
                </c:pt>
                <c:pt idx="89">
                  <c:v>83400</c:v>
                </c:pt>
                <c:pt idx="90">
                  <c:v>84400</c:v>
                </c:pt>
                <c:pt idx="91">
                  <c:v>85400</c:v>
                </c:pt>
                <c:pt idx="92">
                  <c:v>86400</c:v>
                </c:pt>
                <c:pt idx="93">
                  <c:v>87400</c:v>
                </c:pt>
                <c:pt idx="94">
                  <c:v>88400</c:v>
                </c:pt>
                <c:pt idx="95">
                  <c:v>89400</c:v>
                </c:pt>
                <c:pt idx="96">
                  <c:v>90400</c:v>
                </c:pt>
                <c:pt idx="97">
                  <c:v>91400</c:v>
                </c:pt>
                <c:pt idx="98">
                  <c:v>92400</c:v>
                </c:pt>
                <c:pt idx="99">
                  <c:v>93400</c:v>
                </c:pt>
                <c:pt idx="100">
                  <c:v>94400</c:v>
                </c:pt>
                <c:pt idx="101">
                  <c:v>95400</c:v>
                </c:pt>
                <c:pt idx="102">
                  <c:v>96400</c:v>
                </c:pt>
                <c:pt idx="103">
                  <c:v>97400</c:v>
                </c:pt>
                <c:pt idx="104">
                  <c:v>98400</c:v>
                </c:pt>
                <c:pt idx="105">
                  <c:v>99400</c:v>
                </c:pt>
                <c:pt idx="106">
                  <c:v>100400</c:v>
                </c:pt>
                <c:pt idx="107">
                  <c:v>101400</c:v>
                </c:pt>
                <c:pt idx="108">
                  <c:v>102400</c:v>
                </c:pt>
                <c:pt idx="109">
                  <c:v>103400</c:v>
                </c:pt>
                <c:pt idx="110">
                  <c:v>104400</c:v>
                </c:pt>
                <c:pt idx="111">
                  <c:v>105400</c:v>
                </c:pt>
                <c:pt idx="112">
                  <c:v>106400</c:v>
                </c:pt>
                <c:pt idx="113">
                  <c:v>107400</c:v>
                </c:pt>
                <c:pt idx="114">
                  <c:v>108400</c:v>
                </c:pt>
                <c:pt idx="115">
                  <c:v>109400</c:v>
                </c:pt>
                <c:pt idx="116">
                  <c:v>110400</c:v>
                </c:pt>
                <c:pt idx="117">
                  <c:v>111400</c:v>
                </c:pt>
                <c:pt idx="118">
                  <c:v>112400</c:v>
                </c:pt>
                <c:pt idx="119">
                  <c:v>113400</c:v>
                </c:pt>
                <c:pt idx="120">
                  <c:v>114400</c:v>
                </c:pt>
                <c:pt idx="121">
                  <c:v>115400</c:v>
                </c:pt>
                <c:pt idx="122">
                  <c:v>116400</c:v>
                </c:pt>
                <c:pt idx="123">
                  <c:v>117400</c:v>
                </c:pt>
                <c:pt idx="124">
                  <c:v>118400</c:v>
                </c:pt>
                <c:pt idx="125">
                  <c:v>119400</c:v>
                </c:pt>
                <c:pt idx="126">
                  <c:v>120400</c:v>
                </c:pt>
                <c:pt idx="127">
                  <c:v>121400</c:v>
                </c:pt>
                <c:pt idx="128">
                  <c:v>122400</c:v>
                </c:pt>
                <c:pt idx="129">
                  <c:v>123400</c:v>
                </c:pt>
                <c:pt idx="130">
                  <c:v>124400</c:v>
                </c:pt>
                <c:pt idx="131">
                  <c:v>125400</c:v>
                </c:pt>
                <c:pt idx="132">
                  <c:v>126400</c:v>
                </c:pt>
                <c:pt idx="133">
                  <c:v>127400</c:v>
                </c:pt>
                <c:pt idx="134">
                  <c:v>128400</c:v>
                </c:pt>
                <c:pt idx="135">
                  <c:v>129400</c:v>
                </c:pt>
              </c:numCache>
            </c:numRef>
          </c:xVal>
          <c:yVal>
            <c:numRef>
              <c:f>'24-7-1994'!$G$32:$G$167</c:f>
              <c:numCache>
                <c:formatCode>#,#00</c:formatCode>
                <c:ptCount val="136"/>
                <c:pt idx="0">
                  <c:v>48.219621689228404</c:v>
                </c:pt>
                <c:pt idx="1">
                  <c:v>41.191963165411622</c:v>
                </c:pt>
                <c:pt idx="2">
                  <c:v>40.444213358670304</c:v>
                </c:pt>
                <c:pt idx="3">
                  <c:v>39.688658655537594</c:v>
                </c:pt>
                <c:pt idx="4">
                  <c:v>38.925433282515804</c:v>
                </c:pt>
                <c:pt idx="5">
                  <c:v>38.154685920833387</c:v>
                </c:pt>
                <c:pt idx="6">
                  <c:v>37.376580472357574</c:v>
                </c:pt>
                <c:pt idx="7">
                  <c:v>36.591296860133852</c:v>
                </c:pt>
                <c:pt idx="8">
                  <c:v>35.799031865027182</c:v>
                </c:pt>
                <c:pt idx="9">
                  <c:v>35</c:v>
                </c:pt>
                <c:pt idx="10">
                  <c:v>34.194434423626319</c:v>
                </c:pt>
                <c:pt idx="11">
                  <c:v>33.382587894507211</c:v>
                </c:pt>
                <c:pt idx="12">
                  <c:v>32.564733768321858</c:v>
                </c:pt>
                <c:pt idx="13">
                  <c:v>31.741167039320484</c:v>
                </c:pt>
                <c:pt idx="14">
                  <c:v>30.912205428139721</c:v>
                </c:pt>
                <c:pt idx="15">
                  <c:v>30.078190517899127</c:v>
                </c:pt>
                <c:pt idx="16">
                  <c:v>29.239488940618333</c:v>
                </c:pt>
                <c:pt idx="17">
                  <c:v>28.396493616078608</c:v>
                </c:pt>
                <c:pt idx="18">
                  <c:v>27.549625045340381</c:v>
                </c:pt>
                <c:pt idx="19">
                  <c:v>26.699332661219412</c:v>
                </c:pt>
                <c:pt idx="20">
                  <c:v>25.846096238119582</c:v>
                </c:pt>
                <c:pt idx="21">
                  <c:v>24.990427363718936</c:v>
                </c:pt>
                <c:pt idx="22">
                  <c:v>24.132870975108723</c:v>
                </c:pt>
                <c:pt idx="23">
                  <c:v>23.274006962092209</c:v>
                </c:pt>
                <c:pt idx="24">
                  <c:v>22.414451840461716</c:v>
                </c:pt>
                <c:pt idx="25">
                  <c:v>21.554860498188358</c:v>
                </c:pt>
                <c:pt idx="26">
                  <c:v>20.695928017579664</c:v>
                </c:pt>
                <c:pt idx="27">
                  <c:v>19.838391576586275</c:v>
                </c:pt>
                <c:pt idx="28">
                  <c:v>18.983032432569534</c:v>
                </c:pt>
                <c:pt idx="29">
                  <c:v>18.130677991978271</c:v>
                </c:pt>
                <c:pt idx="30">
                  <c:v>17.2872902832795</c:v>
                </c:pt>
                <c:pt idx="31">
                  <c:v>16.458545651520392</c:v>
                </c:pt>
                <c:pt idx="32">
                  <c:v>15.644885158785948</c:v>
                </c:pt>
                <c:pt idx="33">
                  <c:v>14.846758358024118</c:v>
                </c:pt>
                <c:pt idx="34">
                  <c:v>14.064623437447446</c:v>
                </c:pt>
                <c:pt idx="35">
                  <c:v>13.298947367272175</c:v>
                </c:pt>
                <c:pt idx="36">
                  <c:v>12.55020604883158</c:v>
                </c:pt>
                <c:pt idx="37">
                  <c:v>11.818884466101149</c:v>
                </c:pt>
                <c:pt idx="38">
                  <c:v>11.105476839673873</c:v>
                </c:pt>
                <c:pt idx="39">
                  <c:v>10.410486783224307</c:v>
                </c:pt>
                <c:pt idx="40">
                  <c:v>9.7344274625007472</c:v>
                </c:pt>
                <c:pt idx="41">
                  <c:v>9.0778217568856903</c:v>
                </c:pt>
                <c:pt idx="42">
                  <c:v>8.4412024235648992</c:v>
                </c:pt>
                <c:pt idx="43">
                  <c:v>7.8251122643466751</c:v>
                </c:pt>
                <c:pt idx="44">
                  <c:v>7.2301042951728327</c:v>
                </c:pt>
                <c:pt idx="45">
                  <c:v>6.6567419183643866</c:v>
                </c:pt>
                <c:pt idx="46">
                  <c:v>6.105599097644653</c:v>
                </c:pt>
                <c:pt idx="47">
                  <c:v>5.5772605359841441</c:v>
                </c:pt>
                <c:pt idx="48">
                  <c:v>5.072321856311464</c:v>
                </c:pt>
                <c:pt idx="49">
                  <c:v>4.5913897851357159</c:v>
                </c:pt>
                <c:pt idx="50">
                  <c:v>4.1350823391262814</c:v>
                </c:pt>
                <c:pt idx="51">
                  <c:v>3.7040290146967338</c:v>
                </c:pt>
                <c:pt idx="52">
                  <c:v>3.2988709806402996</c:v>
                </c:pt>
                <c:pt idx="53">
                  <c:v>2.9202612738650329</c:v>
                </c:pt>
                <c:pt idx="54">
                  <c:v>2.5688649982776699</c:v>
                </c:pt>
                <c:pt idx="55">
                  <c:v>2.2453595268658528</c:v>
                </c:pt>
                <c:pt idx="56">
                  <c:v>1.9504347070291415</c:v>
                </c:pt>
                <c:pt idx="57">
                  <c:v>1.6847930692101394</c:v>
                </c:pt>
                <c:pt idx="58">
                  <c:v>1.4491500388778089</c:v>
                </c:pt>
                <c:pt idx="59">
                  <c:v>1.244234151915744</c:v>
                </c:pt>
                <c:pt idx="60">
                  <c:v>1.0707872734692838</c:v>
                </c:pt>
                <c:pt idx="61">
                  <c:v>0.92956482030582177</c:v>
                </c:pt>
                <c:pt idx="62">
                  <c:v>0.82133598674387176</c:v>
                </c:pt>
                <c:pt idx="63">
                  <c:v>0.7468839742070259</c:v>
                </c:pt>
                <c:pt idx="64">
                  <c:v>0.70700622446005212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'24-7-1994'!$A$36:$A$167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'24-7-1994'!$G$36:$G$167</c:f>
              <c:numCache>
                <c:formatCode>#,#00</c:formatCode>
                <c:ptCount val="132"/>
                <c:pt idx="0">
                  <c:v>38.925433282515804</c:v>
                </c:pt>
                <c:pt idx="1">
                  <c:v>38.154685920833387</c:v>
                </c:pt>
                <c:pt idx="2">
                  <c:v>37.376580472357574</c:v>
                </c:pt>
                <c:pt idx="3">
                  <c:v>36.591296860133852</c:v>
                </c:pt>
                <c:pt idx="4">
                  <c:v>35.799031865027182</c:v>
                </c:pt>
                <c:pt idx="5">
                  <c:v>35</c:v>
                </c:pt>
                <c:pt idx="6">
                  <c:v>34.194434423626319</c:v>
                </c:pt>
                <c:pt idx="7">
                  <c:v>33.382587894507211</c:v>
                </c:pt>
                <c:pt idx="8">
                  <c:v>32.564733768321858</c:v>
                </c:pt>
                <c:pt idx="9">
                  <c:v>31.741167039320484</c:v>
                </c:pt>
                <c:pt idx="10">
                  <c:v>30.912205428139721</c:v>
                </c:pt>
                <c:pt idx="11">
                  <c:v>30.078190517899127</c:v>
                </c:pt>
                <c:pt idx="12">
                  <c:v>29.239488940618333</c:v>
                </c:pt>
                <c:pt idx="13">
                  <c:v>28.396493616078608</c:v>
                </c:pt>
                <c:pt idx="14">
                  <c:v>27.549625045340381</c:v>
                </c:pt>
                <c:pt idx="15">
                  <c:v>26.699332661219412</c:v>
                </c:pt>
                <c:pt idx="16">
                  <c:v>25.846096238119582</c:v>
                </c:pt>
                <c:pt idx="17">
                  <c:v>24.990427363718936</c:v>
                </c:pt>
                <c:pt idx="18">
                  <c:v>24.132870975108723</c:v>
                </c:pt>
                <c:pt idx="19">
                  <c:v>23.274006962092209</c:v>
                </c:pt>
                <c:pt idx="20">
                  <c:v>22.414451840461716</c:v>
                </c:pt>
                <c:pt idx="21">
                  <c:v>21.554860498188358</c:v>
                </c:pt>
                <c:pt idx="22">
                  <c:v>20.695928017579664</c:v>
                </c:pt>
                <c:pt idx="23">
                  <c:v>19.838391576586275</c:v>
                </c:pt>
                <c:pt idx="24">
                  <c:v>18.983032432569534</c:v>
                </c:pt>
                <c:pt idx="25">
                  <c:v>18.130677991978271</c:v>
                </c:pt>
                <c:pt idx="26">
                  <c:v>17.2872902832795</c:v>
                </c:pt>
                <c:pt idx="27">
                  <c:v>16.458545651520392</c:v>
                </c:pt>
                <c:pt idx="28">
                  <c:v>15.644885158785948</c:v>
                </c:pt>
                <c:pt idx="29">
                  <c:v>14.846758358024118</c:v>
                </c:pt>
                <c:pt idx="30">
                  <c:v>14.064623437447446</c:v>
                </c:pt>
                <c:pt idx="31">
                  <c:v>13.298947367272175</c:v>
                </c:pt>
                <c:pt idx="32">
                  <c:v>12.55020604883158</c:v>
                </c:pt>
                <c:pt idx="33">
                  <c:v>11.818884466101149</c:v>
                </c:pt>
                <c:pt idx="34">
                  <c:v>11.105476839673873</c:v>
                </c:pt>
                <c:pt idx="35">
                  <c:v>10.410486783224307</c:v>
                </c:pt>
                <c:pt idx="36">
                  <c:v>9.7344274625007472</c:v>
                </c:pt>
                <c:pt idx="37">
                  <c:v>9.0778217568856903</c:v>
                </c:pt>
                <c:pt idx="38">
                  <c:v>8.4412024235648992</c:v>
                </c:pt>
                <c:pt idx="39">
                  <c:v>7.8251122643466751</c:v>
                </c:pt>
                <c:pt idx="40">
                  <c:v>7.2301042951728327</c:v>
                </c:pt>
                <c:pt idx="41">
                  <c:v>6.6567419183643866</c:v>
                </c:pt>
                <c:pt idx="42">
                  <c:v>6.105599097644653</c:v>
                </c:pt>
                <c:pt idx="43">
                  <c:v>5.5772605359841441</c:v>
                </c:pt>
                <c:pt idx="44">
                  <c:v>5.072321856311464</c:v>
                </c:pt>
                <c:pt idx="45">
                  <c:v>4.5913897851357159</c:v>
                </c:pt>
                <c:pt idx="46">
                  <c:v>4.1350823391262814</c:v>
                </c:pt>
                <c:pt idx="47">
                  <c:v>3.7040290146967338</c:v>
                </c:pt>
                <c:pt idx="48">
                  <c:v>3.2988709806402996</c:v>
                </c:pt>
                <c:pt idx="49">
                  <c:v>2.9202612738650329</c:v>
                </c:pt>
                <c:pt idx="50">
                  <c:v>2.5688649982776699</c:v>
                </c:pt>
                <c:pt idx="51">
                  <c:v>2.2453595268658528</c:v>
                </c:pt>
                <c:pt idx="52">
                  <c:v>1.9504347070291415</c:v>
                </c:pt>
                <c:pt idx="53">
                  <c:v>1.6847930692101394</c:v>
                </c:pt>
                <c:pt idx="54">
                  <c:v>1.4491500388778089</c:v>
                </c:pt>
                <c:pt idx="55">
                  <c:v>1.244234151915744</c:v>
                </c:pt>
                <c:pt idx="56">
                  <c:v>1.0707872734692838</c:v>
                </c:pt>
                <c:pt idx="57">
                  <c:v>0.92956482030582177</c:v>
                </c:pt>
                <c:pt idx="58">
                  <c:v>0.82133598674387176</c:v>
                </c:pt>
                <c:pt idx="59">
                  <c:v>0.7468839742070259</c:v>
                </c:pt>
                <c:pt idx="60">
                  <c:v>0.70700622446005212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'24-7-1994'!$H$41:$H$167</c:f>
              <c:numCache>
                <c:formatCode>General</c:formatCode>
                <c:ptCount val="127"/>
                <c:pt idx="0">
                  <c:v>-3400</c:v>
                </c:pt>
                <c:pt idx="1">
                  <c:v>-2400</c:v>
                </c:pt>
                <c:pt idx="2">
                  <c:v>-1400</c:v>
                </c:pt>
                <c:pt idx="3">
                  <c:v>-400</c:v>
                </c:pt>
                <c:pt idx="4">
                  <c:v>600</c:v>
                </c:pt>
                <c:pt idx="5">
                  <c:v>1600</c:v>
                </c:pt>
                <c:pt idx="6">
                  <c:v>2600</c:v>
                </c:pt>
                <c:pt idx="7">
                  <c:v>3600</c:v>
                </c:pt>
                <c:pt idx="8">
                  <c:v>4600</c:v>
                </c:pt>
                <c:pt idx="9">
                  <c:v>5600</c:v>
                </c:pt>
                <c:pt idx="10">
                  <c:v>6600</c:v>
                </c:pt>
                <c:pt idx="11">
                  <c:v>7600</c:v>
                </c:pt>
                <c:pt idx="12">
                  <c:v>8600</c:v>
                </c:pt>
                <c:pt idx="13">
                  <c:v>9600</c:v>
                </c:pt>
                <c:pt idx="14">
                  <c:v>10600</c:v>
                </c:pt>
                <c:pt idx="15">
                  <c:v>11600</c:v>
                </c:pt>
                <c:pt idx="16">
                  <c:v>12600</c:v>
                </c:pt>
                <c:pt idx="17">
                  <c:v>13600</c:v>
                </c:pt>
                <c:pt idx="18">
                  <c:v>14600</c:v>
                </c:pt>
                <c:pt idx="19">
                  <c:v>15600</c:v>
                </c:pt>
                <c:pt idx="20">
                  <c:v>16600</c:v>
                </c:pt>
                <c:pt idx="21">
                  <c:v>17600</c:v>
                </c:pt>
                <c:pt idx="22">
                  <c:v>18600</c:v>
                </c:pt>
                <c:pt idx="23">
                  <c:v>19600</c:v>
                </c:pt>
                <c:pt idx="24">
                  <c:v>20600</c:v>
                </c:pt>
                <c:pt idx="25">
                  <c:v>21600</c:v>
                </c:pt>
                <c:pt idx="26">
                  <c:v>22600</c:v>
                </c:pt>
                <c:pt idx="27">
                  <c:v>23600</c:v>
                </c:pt>
                <c:pt idx="28">
                  <c:v>24600</c:v>
                </c:pt>
                <c:pt idx="29">
                  <c:v>25600</c:v>
                </c:pt>
                <c:pt idx="30">
                  <c:v>26600</c:v>
                </c:pt>
                <c:pt idx="31">
                  <c:v>27600</c:v>
                </c:pt>
                <c:pt idx="32">
                  <c:v>28600</c:v>
                </c:pt>
                <c:pt idx="33">
                  <c:v>29600</c:v>
                </c:pt>
                <c:pt idx="34">
                  <c:v>30600</c:v>
                </c:pt>
                <c:pt idx="35">
                  <c:v>31600</c:v>
                </c:pt>
                <c:pt idx="36">
                  <c:v>32600</c:v>
                </c:pt>
                <c:pt idx="37">
                  <c:v>33600</c:v>
                </c:pt>
                <c:pt idx="38">
                  <c:v>34600</c:v>
                </c:pt>
                <c:pt idx="39">
                  <c:v>35600</c:v>
                </c:pt>
                <c:pt idx="40">
                  <c:v>36600</c:v>
                </c:pt>
                <c:pt idx="41">
                  <c:v>37600</c:v>
                </c:pt>
                <c:pt idx="42">
                  <c:v>38600</c:v>
                </c:pt>
                <c:pt idx="43">
                  <c:v>39600</c:v>
                </c:pt>
                <c:pt idx="44">
                  <c:v>40600</c:v>
                </c:pt>
                <c:pt idx="45">
                  <c:v>41600</c:v>
                </c:pt>
                <c:pt idx="46">
                  <c:v>42600</c:v>
                </c:pt>
                <c:pt idx="47">
                  <c:v>43600</c:v>
                </c:pt>
                <c:pt idx="48">
                  <c:v>44600</c:v>
                </c:pt>
                <c:pt idx="49">
                  <c:v>45600</c:v>
                </c:pt>
                <c:pt idx="50">
                  <c:v>46600</c:v>
                </c:pt>
                <c:pt idx="51">
                  <c:v>47600</c:v>
                </c:pt>
                <c:pt idx="52">
                  <c:v>48600</c:v>
                </c:pt>
                <c:pt idx="53">
                  <c:v>49600</c:v>
                </c:pt>
                <c:pt idx="54">
                  <c:v>50600</c:v>
                </c:pt>
                <c:pt idx="55">
                  <c:v>51600</c:v>
                </c:pt>
                <c:pt idx="56">
                  <c:v>52600</c:v>
                </c:pt>
                <c:pt idx="57">
                  <c:v>53600</c:v>
                </c:pt>
                <c:pt idx="58">
                  <c:v>54600</c:v>
                </c:pt>
                <c:pt idx="59">
                  <c:v>55600</c:v>
                </c:pt>
                <c:pt idx="60">
                  <c:v>56600</c:v>
                </c:pt>
                <c:pt idx="61">
                  <c:v>57600</c:v>
                </c:pt>
                <c:pt idx="62">
                  <c:v>58600</c:v>
                </c:pt>
                <c:pt idx="63">
                  <c:v>59600</c:v>
                </c:pt>
                <c:pt idx="64">
                  <c:v>60600</c:v>
                </c:pt>
                <c:pt idx="65">
                  <c:v>61600</c:v>
                </c:pt>
                <c:pt idx="66">
                  <c:v>62600</c:v>
                </c:pt>
                <c:pt idx="67">
                  <c:v>63600</c:v>
                </c:pt>
                <c:pt idx="68">
                  <c:v>64600</c:v>
                </c:pt>
                <c:pt idx="69">
                  <c:v>65600</c:v>
                </c:pt>
                <c:pt idx="70">
                  <c:v>66600</c:v>
                </c:pt>
                <c:pt idx="71">
                  <c:v>67600</c:v>
                </c:pt>
                <c:pt idx="72">
                  <c:v>68600</c:v>
                </c:pt>
                <c:pt idx="73">
                  <c:v>69600</c:v>
                </c:pt>
                <c:pt idx="74">
                  <c:v>70600</c:v>
                </c:pt>
                <c:pt idx="75">
                  <c:v>71600</c:v>
                </c:pt>
                <c:pt idx="76">
                  <c:v>72600</c:v>
                </c:pt>
                <c:pt idx="77">
                  <c:v>73600</c:v>
                </c:pt>
                <c:pt idx="78">
                  <c:v>74600</c:v>
                </c:pt>
                <c:pt idx="79">
                  <c:v>75600</c:v>
                </c:pt>
                <c:pt idx="80">
                  <c:v>76600</c:v>
                </c:pt>
                <c:pt idx="81">
                  <c:v>77600</c:v>
                </c:pt>
                <c:pt idx="82">
                  <c:v>78600</c:v>
                </c:pt>
                <c:pt idx="83">
                  <c:v>79600</c:v>
                </c:pt>
                <c:pt idx="84">
                  <c:v>80600</c:v>
                </c:pt>
                <c:pt idx="85">
                  <c:v>81600</c:v>
                </c:pt>
                <c:pt idx="86">
                  <c:v>82600</c:v>
                </c:pt>
                <c:pt idx="87">
                  <c:v>83600</c:v>
                </c:pt>
                <c:pt idx="88">
                  <c:v>84600</c:v>
                </c:pt>
                <c:pt idx="89">
                  <c:v>85600</c:v>
                </c:pt>
                <c:pt idx="90">
                  <c:v>86600</c:v>
                </c:pt>
                <c:pt idx="91">
                  <c:v>87600</c:v>
                </c:pt>
                <c:pt idx="92">
                  <c:v>88600</c:v>
                </c:pt>
                <c:pt idx="93">
                  <c:v>89600</c:v>
                </c:pt>
                <c:pt idx="94">
                  <c:v>90600</c:v>
                </c:pt>
                <c:pt idx="95">
                  <c:v>91600</c:v>
                </c:pt>
                <c:pt idx="96">
                  <c:v>92600</c:v>
                </c:pt>
                <c:pt idx="97">
                  <c:v>93600</c:v>
                </c:pt>
                <c:pt idx="98">
                  <c:v>94600</c:v>
                </c:pt>
                <c:pt idx="99">
                  <c:v>95600</c:v>
                </c:pt>
                <c:pt idx="100">
                  <c:v>96600</c:v>
                </c:pt>
                <c:pt idx="101">
                  <c:v>97600</c:v>
                </c:pt>
                <c:pt idx="102">
                  <c:v>98600</c:v>
                </c:pt>
                <c:pt idx="103">
                  <c:v>99600</c:v>
                </c:pt>
                <c:pt idx="104">
                  <c:v>100600</c:v>
                </c:pt>
                <c:pt idx="105">
                  <c:v>101600</c:v>
                </c:pt>
                <c:pt idx="106">
                  <c:v>102600</c:v>
                </c:pt>
                <c:pt idx="107">
                  <c:v>103600</c:v>
                </c:pt>
                <c:pt idx="108">
                  <c:v>104600</c:v>
                </c:pt>
                <c:pt idx="109">
                  <c:v>105600</c:v>
                </c:pt>
                <c:pt idx="110">
                  <c:v>106600</c:v>
                </c:pt>
                <c:pt idx="111">
                  <c:v>107600</c:v>
                </c:pt>
                <c:pt idx="112">
                  <c:v>108600</c:v>
                </c:pt>
                <c:pt idx="113">
                  <c:v>109600</c:v>
                </c:pt>
                <c:pt idx="114">
                  <c:v>110600</c:v>
                </c:pt>
                <c:pt idx="115">
                  <c:v>111600</c:v>
                </c:pt>
                <c:pt idx="116">
                  <c:v>112600</c:v>
                </c:pt>
                <c:pt idx="117">
                  <c:v>113600</c:v>
                </c:pt>
                <c:pt idx="118">
                  <c:v>114600</c:v>
                </c:pt>
                <c:pt idx="119">
                  <c:v>115600</c:v>
                </c:pt>
                <c:pt idx="120">
                  <c:v>116600</c:v>
                </c:pt>
                <c:pt idx="121">
                  <c:v>117600</c:v>
                </c:pt>
                <c:pt idx="122">
                  <c:v>118600</c:v>
                </c:pt>
                <c:pt idx="123">
                  <c:v>119600</c:v>
                </c:pt>
                <c:pt idx="124">
                  <c:v>120600</c:v>
                </c:pt>
                <c:pt idx="125">
                  <c:v>121600</c:v>
                </c:pt>
                <c:pt idx="126">
                  <c:v>122600</c:v>
                </c:pt>
              </c:numCache>
            </c:numRef>
          </c:xVal>
          <c:yVal>
            <c:numRef>
              <c:f>'24-7-1994'!$G$41:$G$167</c:f>
              <c:numCache>
                <c:formatCode>#,#00</c:formatCode>
                <c:ptCount val="127"/>
                <c:pt idx="0">
                  <c:v>35</c:v>
                </c:pt>
                <c:pt idx="1">
                  <c:v>34.194434423626319</c:v>
                </c:pt>
                <c:pt idx="2">
                  <c:v>33.382587894507211</c:v>
                </c:pt>
                <c:pt idx="3">
                  <c:v>32.564733768321858</c:v>
                </c:pt>
                <c:pt idx="4">
                  <c:v>31.741167039320484</c:v>
                </c:pt>
                <c:pt idx="5">
                  <c:v>30.912205428139721</c:v>
                </c:pt>
                <c:pt idx="6">
                  <c:v>30.078190517899127</c:v>
                </c:pt>
                <c:pt idx="7">
                  <c:v>29.239488940618333</c:v>
                </c:pt>
                <c:pt idx="8">
                  <c:v>28.396493616078608</c:v>
                </c:pt>
                <c:pt idx="9">
                  <c:v>27.549625045340381</c:v>
                </c:pt>
                <c:pt idx="10">
                  <c:v>26.699332661219412</c:v>
                </c:pt>
                <c:pt idx="11">
                  <c:v>25.846096238119582</c:v>
                </c:pt>
                <c:pt idx="12">
                  <c:v>24.990427363718936</c:v>
                </c:pt>
                <c:pt idx="13">
                  <c:v>24.132870975108723</c:v>
                </c:pt>
                <c:pt idx="14">
                  <c:v>23.274006962092209</c:v>
                </c:pt>
                <c:pt idx="15">
                  <c:v>22.414451840461716</c:v>
                </c:pt>
                <c:pt idx="16">
                  <c:v>21.554860498188358</c:v>
                </c:pt>
                <c:pt idx="17">
                  <c:v>20.695928017579664</c:v>
                </c:pt>
                <c:pt idx="18">
                  <c:v>19.838391576586275</c:v>
                </c:pt>
                <c:pt idx="19">
                  <c:v>18.983032432569534</c:v>
                </c:pt>
                <c:pt idx="20">
                  <c:v>18.130677991978271</c:v>
                </c:pt>
                <c:pt idx="21">
                  <c:v>17.2872902832795</c:v>
                </c:pt>
                <c:pt idx="22">
                  <c:v>16.458545651520392</c:v>
                </c:pt>
                <c:pt idx="23">
                  <c:v>15.644885158785948</c:v>
                </c:pt>
                <c:pt idx="24">
                  <c:v>14.846758358024118</c:v>
                </c:pt>
                <c:pt idx="25">
                  <c:v>14.064623437447446</c:v>
                </c:pt>
                <c:pt idx="26">
                  <c:v>13.298947367272175</c:v>
                </c:pt>
                <c:pt idx="27">
                  <c:v>12.55020604883158</c:v>
                </c:pt>
                <c:pt idx="28">
                  <c:v>11.818884466101149</c:v>
                </c:pt>
                <c:pt idx="29">
                  <c:v>11.105476839673873</c:v>
                </c:pt>
                <c:pt idx="30">
                  <c:v>10.410486783224307</c:v>
                </c:pt>
                <c:pt idx="31">
                  <c:v>9.7344274625007472</c:v>
                </c:pt>
                <c:pt idx="32">
                  <c:v>9.0778217568856903</c:v>
                </c:pt>
                <c:pt idx="33">
                  <c:v>8.4412024235648992</c:v>
                </c:pt>
                <c:pt idx="34">
                  <c:v>7.8251122643466751</c:v>
                </c:pt>
                <c:pt idx="35">
                  <c:v>7.2301042951728327</c:v>
                </c:pt>
                <c:pt idx="36">
                  <c:v>6.6567419183643866</c:v>
                </c:pt>
                <c:pt idx="37">
                  <c:v>6.105599097644653</c:v>
                </c:pt>
                <c:pt idx="38">
                  <c:v>5.5772605359841441</c:v>
                </c:pt>
                <c:pt idx="39">
                  <c:v>5.072321856311464</c:v>
                </c:pt>
                <c:pt idx="40">
                  <c:v>4.5913897851357159</c:v>
                </c:pt>
                <c:pt idx="41">
                  <c:v>4.1350823391262814</c:v>
                </c:pt>
                <c:pt idx="42">
                  <c:v>3.7040290146967338</c:v>
                </c:pt>
                <c:pt idx="43">
                  <c:v>3.2988709806402996</c:v>
                </c:pt>
                <c:pt idx="44">
                  <c:v>2.9202612738650329</c:v>
                </c:pt>
                <c:pt idx="45">
                  <c:v>2.5688649982776699</c:v>
                </c:pt>
                <c:pt idx="46">
                  <c:v>2.2453595268658528</c:v>
                </c:pt>
                <c:pt idx="47">
                  <c:v>1.9504347070291415</c:v>
                </c:pt>
                <c:pt idx="48">
                  <c:v>1.6847930692101394</c:v>
                </c:pt>
                <c:pt idx="49">
                  <c:v>1.4491500388778089</c:v>
                </c:pt>
                <c:pt idx="50">
                  <c:v>1.244234151915744</c:v>
                </c:pt>
                <c:pt idx="51">
                  <c:v>1.0707872734692838</c:v>
                </c:pt>
                <c:pt idx="52">
                  <c:v>0.92956482030582177</c:v>
                </c:pt>
                <c:pt idx="53">
                  <c:v>0.82133598674387176</c:v>
                </c:pt>
                <c:pt idx="54">
                  <c:v>0.7468839742070259</c:v>
                </c:pt>
                <c:pt idx="55">
                  <c:v>0.70700622446005212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762880"/>
        <c:axId val="118773248"/>
      </c:scatterChart>
      <c:valAx>
        <c:axId val="118762880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773248"/>
        <c:crosses val="autoZero"/>
        <c:crossBetween val="midCat"/>
      </c:valAx>
      <c:valAx>
        <c:axId val="118773248"/>
        <c:scaling>
          <c:orientation val="minMax"/>
          <c:max val="4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76288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Limpopo 10-8-1994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'10-8-1994'!$F$5:$F$25</c:f>
              <c:numCache>
                <c:formatCode>General</c:formatCode>
                <c:ptCount val="21"/>
                <c:pt idx="0">
                  <c:v>1000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11000</c:v>
                </c:pt>
                <c:pt idx="6">
                  <c:v>15000</c:v>
                </c:pt>
                <c:pt idx="7">
                  <c:v>18000</c:v>
                </c:pt>
                <c:pt idx="8">
                  <c:v>22000</c:v>
                </c:pt>
                <c:pt idx="9">
                  <c:v>27000</c:v>
                </c:pt>
                <c:pt idx="10">
                  <c:v>30500</c:v>
                </c:pt>
                <c:pt idx="11">
                  <c:v>34000</c:v>
                </c:pt>
                <c:pt idx="12">
                  <c:v>36500</c:v>
                </c:pt>
                <c:pt idx="13">
                  <c:v>40000</c:v>
                </c:pt>
                <c:pt idx="14">
                  <c:v>48500</c:v>
                </c:pt>
                <c:pt idx="15">
                  <c:v>50500</c:v>
                </c:pt>
                <c:pt idx="16">
                  <c:v>52500</c:v>
                </c:pt>
                <c:pt idx="17">
                  <c:v>55500</c:v>
                </c:pt>
                <c:pt idx="18">
                  <c:v>57000</c:v>
                </c:pt>
                <c:pt idx="19">
                  <c:v>60000</c:v>
                </c:pt>
              </c:numCache>
            </c:numRef>
          </c:xVal>
          <c:yVal>
            <c:numRef>
              <c:f>'10-8-1994'!$G$5:$G$25</c:f>
              <c:numCache>
                <c:formatCode>0.00</c:formatCode>
                <c:ptCount val="21"/>
                <c:pt idx="0">
                  <c:v>35.82</c:v>
                </c:pt>
                <c:pt idx="1">
                  <c:v>35.1</c:v>
                </c:pt>
                <c:pt idx="2">
                  <c:v>35.9</c:v>
                </c:pt>
                <c:pt idx="3">
                  <c:v>35.659999999999997</c:v>
                </c:pt>
                <c:pt idx="4">
                  <c:v>35.6</c:v>
                </c:pt>
                <c:pt idx="5" formatCode="General">
                  <c:v>31.1</c:v>
                </c:pt>
                <c:pt idx="6">
                  <c:v>26.7</c:v>
                </c:pt>
                <c:pt idx="7">
                  <c:v>23.94</c:v>
                </c:pt>
                <c:pt idx="8">
                  <c:v>20.2</c:v>
                </c:pt>
                <c:pt idx="9">
                  <c:v>16.22</c:v>
                </c:pt>
                <c:pt idx="10">
                  <c:v>14.16</c:v>
                </c:pt>
                <c:pt idx="11">
                  <c:v>12.9</c:v>
                </c:pt>
                <c:pt idx="12">
                  <c:v>11.28</c:v>
                </c:pt>
                <c:pt idx="13">
                  <c:v>9.6199999999999992</c:v>
                </c:pt>
                <c:pt idx="14">
                  <c:v>5</c:v>
                </c:pt>
                <c:pt idx="15">
                  <c:v>3.88</c:v>
                </c:pt>
                <c:pt idx="16">
                  <c:v>3.22</c:v>
                </c:pt>
                <c:pt idx="17">
                  <c:v>1.58</c:v>
                </c:pt>
                <c:pt idx="18">
                  <c:v>1.1000000000000001</c:v>
                </c:pt>
                <c:pt idx="19">
                  <c:v>1.1000000000000001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'10-8-1994'!$H$5:$H$25</c:f>
              <c:numCache>
                <c:formatCode>General</c:formatCode>
                <c:ptCount val="21"/>
                <c:pt idx="0">
                  <c:v>1000</c:v>
                </c:pt>
                <c:pt idx="1">
                  <c:v>2000</c:v>
                </c:pt>
                <c:pt idx="2">
                  <c:v>6000</c:v>
                </c:pt>
                <c:pt idx="3">
                  <c:v>11000</c:v>
                </c:pt>
                <c:pt idx="4">
                  <c:v>15000</c:v>
                </c:pt>
                <c:pt idx="5">
                  <c:v>18000</c:v>
                </c:pt>
                <c:pt idx="6">
                  <c:v>22000</c:v>
                </c:pt>
                <c:pt idx="7">
                  <c:v>27000</c:v>
                </c:pt>
                <c:pt idx="8">
                  <c:v>30500</c:v>
                </c:pt>
                <c:pt idx="9">
                  <c:v>34000</c:v>
                </c:pt>
                <c:pt idx="10">
                  <c:v>36500</c:v>
                </c:pt>
                <c:pt idx="11">
                  <c:v>40000</c:v>
                </c:pt>
                <c:pt idx="12">
                  <c:v>44000</c:v>
                </c:pt>
                <c:pt idx="13">
                  <c:v>48500</c:v>
                </c:pt>
                <c:pt idx="14">
                  <c:v>50500</c:v>
                </c:pt>
                <c:pt idx="15">
                  <c:v>52500</c:v>
                </c:pt>
                <c:pt idx="16">
                  <c:v>55500</c:v>
                </c:pt>
              </c:numCache>
            </c:numRef>
          </c:xVal>
          <c:yVal>
            <c:numRef>
              <c:f>'10-8-1994'!$I$5:$I$25</c:f>
              <c:numCache>
                <c:formatCode>0.00</c:formatCode>
                <c:ptCount val="21"/>
                <c:pt idx="0">
                  <c:v>32</c:v>
                </c:pt>
                <c:pt idx="1">
                  <c:v>31.24</c:v>
                </c:pt>
                <c:pt idx="2">
                  <c:v>29.4</c:v>
                </c:pt>
                <c:pt idx="3">
                  <c:v>21.72</c:v>
                </c:pt>
                <c:pt idx="4">
                  <c:v>18.760000000000002</c:v>
                </c:pt>
                <c:pt idx="5">
                  <c:v>17.600000000000001</c:v>
                </c:pt>
                <c:pt idx="6">
                  <c:v>14.44</c:v>
                </c:pt>
                <c:pt idx="7">
                  <c:v>12.24</c:v>
                </c:pt>
                <c:pt idx="8">
                  <c:v>9.9600000000000009</c:v>
                </c:pt>
                <c:pt idx="9" formatCode="General">
                  <c:v>7.88</c:v>
                </c:pt>
                <c:pt idx="10" formatCode="General">
                  <c:v>7.02</c:v>
                </c:pt>
                <c:pt idx="11" formatCode="General">
                  <c:v>6.26</c:v>
                </c:pt>
                <c:pt idx="12" formatCode="General">
                  <c:v>3.1</c:v>
                </c:pt>
                <c:pt idx="13" formatCode="General">
                  <c:v>1.1200000000000001</c:v>
                </c:pt>
                <c:pt idx="14" formatCode="General">
                  <c:v>0.8</c:v>
                </c:pt>
                <c:pt idx="15" formatCode="General">
                  <c:v>0.8</c:v>
                </c:pt>
                <c:pt idx="16" formatCode="General">
                  <c:v>0.7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'10-8-1994'!$I$35:$I$170</c:f>
              <c:numCache>
                <c:formatCode>General</c:formatCode>
                <c:ptCount val="136"/>
                <c:pt idx="0">
                  <c:v>-14450</c:v>
                </c:pt>
                <c:pt idx="1">
                  <c:v>-4450</c:v>
                </c:pt>
                <c:pt idx="2">
                  <c:v>-3450</c:v>
                </c:pt>
                <c:pt idx="3">
                  <c:v>-2450</c:v>
                </c:pt>
                <c:pt idx="4">
                  <c:v>-1450</c:v>
                </c:pt>
                <c:pt idx="5">
                  <c:v>-450</c:v>
                </c:pt>
                <c:pt idx="6">
                  <c:v>550</c:v>
                </c:pt>
                <c:pt idx="7">
                  <c:v>1550</c:v>
                </c:pt>
                <c:pt idx="8">
                  <c:v>2550</c:v>
                </c:pt>
                <c:pt idx="9">
                  <c:v>3550</c:v>
                </c:pt>
                <c:pt idx="10">
                  <c:v>4550</c:v>
                </c:pt>
                <c:pt idx="11">
                  <c:v>5550</c:v>
                </c:pt>
                <c:pt idx="12">
                  <c:v>6550</c:v>
                </c:pt>
                <c:pt idx="13">
                  <c:v>7550</c:v>
                </c:pt>
                <c:pt idx="14">
                  <c:v>8550</c:v>
                </c:pt>
                <c:pt idx="15">
                  <c:v>9550</c:v>
                </c:pt>
                <c:pt idx="16">
                  <c:v>10550</c:v>
                </c:pt>
                <c:pt idx="17">
                  <c:v>11550</c:v>
                </c:pt>
                <c:pt idx="18">
                  <c:v>12550</c:v>
                </c:pt>
                <c:pt idx="19">
                  <c:v>13550</c:v>
                </c:pt>
                <c:pt idx="20">
                  <c:v>14550</c:v>
                </c:pt>
                <c:pt idx="21">
                  <c:v>15550</c:v>
                </c:pt>
                <c:pt idx="22">
                  <c:v>16550</c:v>
                </c:pt>
                <c:pt idx="23">
                  <c:v>17550</c:v>
                </c:pt>
                <c:pt idx="24">
                  <c:v>18550</c:v>
                </c:pt>
                <c:pt idx="25">
                  <c:v>19550</c:v>
                </c:pt>
                <c:pt idx="26">
                  <c:v>20550</c:v>
                </c:pt>
                <c:pt idx="27">
                  <c:v>21550</c:v>
                </c:pt>
                <c:pt idx="28">
                  <c:v>22550</c:v>
                </c:pt>
                <c:pt idx="29">
                  <c:v>23550</c:v>
                </c:pt>
                <c:pt idx="30">
                  <c:v>24550</c:v>
                </c:pt>
                <c:pt idx="31">
                  <c:v>25550</c:v>
                </c:pt>
                <c:pt idx="32">
                  <c:v>26550</c:v>
                </c:pt>
                <c:pt idx="33">
                  <c:v>27550</c:v>
                </c:pt>
                <c:pt idx="34">
                  <c:v>28550</c:v>
                </c:pt>
                <c:pt idx="35">
                  <c:v>29550</c:v>
                </c:pt>
                <c:pt idx="36">
                  <c:v>30550</c:v>
                </c:pt>
                <c:pt idx="37">
                  <c:v>31550</c:v>
                </c:pt>
                <c:pt idx="38">
                  <c:v>32550</c:v>
                </c:pt>
                <c:pt idx="39">
                  <c:v>33550</c:v>
                </c:pt>
                <c:pt idx="40">
                  <c:v>34550</c:v>
                </c:pt>
                <c:pt idx="41">
                  <c:v>35550</c:v>
                </c:pt>
                <c:pt idx="42">
                  <c:v>36550</c:v>
                </c:pt>
                <c:pt idx="43">
                  <c:v>37550</c:v>
                </c:pt>
                <c:pt idx="44">
                  <c:v>38550</c:v>
                </c:pt>
                <c:pt idx="45">
                  <c:v>39550</c:v>
                </c:pt>
                <c:pt idx="46">
                  <c:v>40550</c:v>
                </c:pt>
                <c:pt idx="47">
                  <c:v>41550</c:v>
                </c:pt>
                <c:pt idx="48">
                  <c:v>42550</c:v>
                </c:pt>
                <c:pt idx="49">
                  <c:v>43550</c:v>
                </c:pt>
                <c:pt idx="50">
                  <c:v>44550</c:v>
                </c:pt>
                <c:pt idx="51">
                  <c:v>45550</c:v>
                </c:pt>
                <c:pt idx="52">
                  <c:v>46550</c:v>
                </c:pt>
                <c:pt idx="53">
                  <c:v>47550</c:v>
                </c:pt>
                <c:pt idx="54">
                  <c:v>48550</c:v>
                </c:pt>
                <c:pt idx="55">
                  <c:v>49550</c:v>
                </c:pt>
                <c:pt idx="56">
                  <c:v>50550</c:v>
                </c:pt>
                <c:pt idx="57">
                  <c:v>51550</c:v>
                </c:pt>
                <c:pt idx="58">
                  <c:v>52550</c:v>
                </c:pt>
                <c:pt idx="59">
                  <c:v>53550</c:v>
                </c:pt>
                <c:pt idx="60">
                  <c:v>54550</c:v>
                </c:pt>
                <c:pt idx="61">
                  <c:v>55550</c:v>
                </c:pt>
                <c:pt idx="62">
                  <c:v>56550</c:v>
                </c:pt>
                <c:pt idx="63">
                  <c:v>57550</c:v>
                </c:pt>
                <c:pt idx="64">
                  <c:v>58550</c:v>
                </c:pt>
                <c:pt idx="65">
                  <c:v>59550</c:v>
                </c:pt>
                <c:pt idx="66">
                  <c:v>60550</c:v>
                </c:pt>
                <c:pt idx="67">
                  <c:v>61550</c:v>
                </c:pt>
                <c:pt idx="68">
                  <c:v>62550</c:v>
                </c:pt>
                <c:pt idx="69">
                  <c:v>63550</c:v>
                </c:pt>
                <c:pt idx="70">
                  <c:v>64550</c:v>
                </c:pt>
                <c:pt idx="71">
                  <c:v>65550</c:v>
                </c:pt>
                <c:pt idx="72">
                  <c:v>66550</c:v>
                </c:pt>
                <c:pt idx="73">
                  <c:v>67550</c:v>
                </c:pt>
                <c:pt idx="74">
                  <c:v>68550</c:v>
                </c:pt>
                <c:pt idx="75">
                  <c:v>69550</c:v>
                </c:pt>
                <c:pt idx="76">
                  <c:v>70550</c:v>
                </c:pt>
                <c:pt idx="77">
                  <c:v>71550</c:v>
                </c:pt>
                <c:pt idx="78">
                  <c:v>72550</c:v>
                </c:pt>
                <c:pt idx="79">
                  <c:v>73550</c:v>
                </c:pt>
                <c:pt idx="80">
                  <c:v>74550</c:v>
                </c:pt>
                <c:pt idx="81">
                  <c:v>75550</c:v>
                </c:pt>
                <c:pt idx="82">
                  <c:v>76550</c:v>
                </c:pt>
                <c:pt idx="83">
                  <c:v>77550</c:v>
                </c:pt>
                <c:pt idx="84">
                  <c:v>78550</c:v>
                </c:pt>
                <c:pt idx="85">
                  <c:v>79550</c:v>
                </c:pt>
                <c:pt idx="86">
                  <c:v>80550</c:v>
                </c:pt>
                <c:pt idx="87">
                  <c:v>81550</c:v>
                </c:pt>
                <c:pt idx="88">
                  <c:v>82550</c:v>
                </c:pt>
                <c:pt idx="89">
                  <c:v>83550</c:v>
                </c:pt>
                <c:pt idx="90">
                  <c:v>84550</c:v>
                </c:pt>
                <c:pt idx="91">
                  <c:v>85550</c:v>
                </c:pt>
                <c:pt idx="92">
                  <c:v>86550</c:v>
                </c:pt>
                <c:pt idx="93">
                  <c:v>87550</c:v>
                </c:pt>
                <c:pt idx="94">
                  <c:v>88550</c:v>
                </c:pt>
                <c:pt idx="95">
                  <c:v>89550</c:v>
                </c:pt>
                <c:pt idx="96">
                  <c:v>90550</c:v>
                </c:pt>
                <c:pt idx="97">
                  <c:v>91550</c:v>
                </c:pt>
                <c:pt idx="98">
                  <c:v>92550</c:v>
                </c:pt>
                <c:pt idx="99">
                  <c:v>93550</c:v>
                </c:pt>
                <c:pt idx="100">
                  <c:v>94550</c:v>
                </c:pt>
                <c:pt idx="101">
                  <c:v>95550</c:v>
                </c:pt>
                <c:pt idx="102">
                  <c:v>96550</c:v>
                </c:pt>
                <c:pt idx="103">
                  <c:v>97550</c:v>
                </c:pt>
                <c:pt idx="104">
                  <c:v>98550</c:v>
                </c:pt>
                <c:pt idx="105">
                  <c:v>99550</c:v>
                </c:pt>
                <c:pt idx="106">
                  <c:v>100550</c:v>
                </c:pt>
                <c:pt idx="107">
                  <c:v>101550</c:v>
                </c:pt>
                <c:pt idx="108">
                  <c:v>102550</c:v>
                </c:pt>
                <c:pt idx="109">
                  <c:v>103550</c:v>
                </c:pt>
                <c:pt idx="110">
                  <c:v>104550</c:v>
                </c:pt>
                <c:pt idx="111">
                  <c:v>105550</c:v>
                </c:pt>
                <c:pt idx="112">
                  <c:v>106550</c:v>
                </c:pt>
                <c:pt idx="113">
                  <c:v>107550</c:v>
                </c:pt>
                <c:pt idx="114">
                  <c:v>108550</c:v>
                </c:pt>
                <c:pt idx="115">
                  <c:v>109550</c:v>
                </c:pt>
                <c:pt idx="116">
                  <c:v>110550</c:v>
                </c:pt>
                <c:pt idx="117">
                  <c:v>111550</c:v>
                </c:pt>
                <c:pt idx="118">
                  <c:v>112550</c:v>
                </c:pt>
                <c:pt idx="119">
                  <c:v>113550</c:v>
                </c:pt>
                <c:pt idx="120">
                  <c:v>114550</c:v>
                </c:pt>
                <c:pt idx="121">
                  <c:v>115550</c:v>
                </c:pt>
                <c:pt idx="122">
                  <c:v>116550</c:v>
                </c:pt>
                <c:pt idx="123">
                  <c:v>117550</c:v>
                </c:pt>
                <c:pt idx="124">
                  <c:v>118550</c:v>
                </c:pt>
                <c:pt idx="125">
                  <c:v>119550</c:v>
                </c:pt>
                <c:pt idx="126">
                  <c:v>120550</c:v>
                </c:pt>
                <c:pt idx="127">
                  <c:v>121550</c:v>
                </c:pt>
                <c:pt idx="128">
                  <c:v>122550</c:v>
                </c:pt>
                <c:pt idx="129">
                  <c:v>123550</c:v>
                </c:pt>
                <c:pt idx="130">
                  <c:v>124550</c:v>
                </c:pt>
                <c:pt idx="131">
                  <c:v>125550</c:v>
                </c:pt>
                <c:pt idx="132">
                  <c:v>126550</c:v>
                </c:pt>
                <c:pt idx="133">
                  <c:v>127550</c:v>
                </c:pt>
                <c:pt idx="134">
                  <c:v>128550</c:v>
                </c:pt>
                <c:pt idx="135">
                  <c:v>129550</c:v>
                </c:pt>
              </c:numCache>
            </c:numRef>
          </c:xVal>
          <c:yVal>
            <c:numRef>
              <c:f>'10-8-1994'!$G$35:$G$170</c:f>
              <c:numCache>
                <c:formatCode>#,#00</c:formatCode>
                <c:ptCount val="136"/>
                <c:pt idx="0">
                  <c:v>46.268400223291913</c:v>
                </c:pt>
                <c:pt idx="1">
                  <c:v>40.307369625826233</c:v>
                </c:pt>
                <c:pt idx="2">
                  <c:v>39.669456430250868</c:v>
                </c:pt>
                <c:pt idx="3">
                  <c:v>39.024095419102395</c:v>
                </c:pt>
                <c:pt idx="4">
                  <c:v>38.371353329476776</c:v>
                </c:pt>
                <c:pt idx="5">
                  <c:v>37.711306979083716</c:v>
                </c:pt>
                <c:pt idx="6">
                  <c:v>37.044043822186275</c:v>
                </c:pt>
                <c:pt idx="7">
                  <c:v>36.369662531008373</c:v>
                </c:pt>
                <c:pt idx="8">
                  <c:v>35.688273603700587</c:v>
                </c:pt>
                <c:pt idx="9">
                  <c:v>35</c:v>
                </c:pt>
                <c:pt idx="10">
                  <c:v>34.304977805766633</c:v>
                </c:pt>
                <c:pt idx="11">
                  <c:v>33.603356927628816</c:v>
                </c:pt>
                <c:pt idx="12">
                  <c:v>32.895301819020197</c:v>
                </c:pt>
                <c:pt idx="13">
                  <c:v>32.18099223894523</c:v>
                </c:pt>
                <c:pt idx="14">
                  <c:v>31.46062404486425</c:v>
                </c:pt>
                <c:pt idx="15">
                  <c:v>30.734410021148143</c:v>
                </c:pt>
                <c:pt idx="16">
                  <c:v>30.002580744611691</c:v>
                </c:pt>
                <c:pt idx="17">
                  <c:v>29.265385488697724</c:v>
                </c:pt>
                <c:pt idx="18">
                  <c:v>28.523093167949011</c:v>
                </c:pt>
                <c:pt idx="19">
                  <c:v>27.775993324472637</c:v>
                </c:pt>
                <c:pt idx="20">
                  <c:v>27.024397158172189</c:v>
                </c:pt>
                <c:pt idx="21">
                  <c:v>26.268638602596102</c:v>
                </c:pt>
                <c:pt idx="22">
                  <c:v>25.509075448327447</c:v>
                </c:pt>
                <c:pt idx="23">
                  <c:v>24.74609051591931</c:v>
                </c:pt>
                <c:pt idx="24">
                  <c:v>23.980092880463193</c:v>
                </c:pt>
                <c:pt idx="25">
                  <c:v>23.211519149963642</c:v>
                </c:pt>
                <c:pt idx="26">
                  <c:v>22.440834799782078</c:v>
                </c:pt>
                <c:pt idx="27">
                  <c:v>21.668535565506225</c:v>
                </c:pt>
                <c:pt idx="28">
                  <c:v>20.895148896698299</c:v>
                </c:pt>
                <c:pt idx="29">
                  <c:v>20.121235474076741</c:v>
                </c:pt>
                <c:pt idx="30">
                  <c:v>19.3520405131876</c:v>
                </c:pt>
                <c:pt idx="31">
                  <c:v>18.592627977050373</c:v>
                </c:pt>
                <c:pt idx="32">
                  <c:v>17.843317154278207</c:v>
                </c:pt>
                <c:pt idx="33">
                  <c:v>17.104433578000787</c:v>
                </c:pt>
                <c:pt idx="34">
                  <c:v>16.376309132671913</c:v>
                </c:pt>
                <c:pt idx="35">
                  <c:v>15.659282162610257</c:v>
                </c:pt>
                <c:pt idx="36">
                  <c:v>14.953697582300611</c:v>
                </c:pt>
                <c:pt idx="37">
                  <c:v>14.259906988483589</c:v>
                </c:pt>
                <c:pt idx="38">
                  <c:v>13.578268774062117</c:v>
                </c:pt>
                <c:pt idx="39">
                  <c:v>12.909148243853476</c:v>
                </c:pt>
                <c:pt idx="40">
                  <c:v>12.252917732216083</c:v>
                </c:pt>
                <c:pt idx="41">
                  <c:v>11.609956722580842</c:v>
                </c:pt>
                <c:pt idx="42">
                  <c:v>10.980651968916932</c:v>
                </c:pt>
                <c:pt idx="43">
                  <c:v>10.365397619163074</c:v>
                </c:pt>
                <c:pt idx="44">
                  <c:v>9.7645953406548465</c:v>
                </c:pt>
                <c:pt idx="45">
                  <c:v>9.178654447580243</c:v>
                </c:pt>
                <c:pt idx="46">
                  <c:v>8.6079920304949589</c:v>
                </c:pt>
                <c:pt idx="47">
                  <c:v>8.0530330879304941</c:v>
                </c:pt>
                <c:pt idx="48">
                  <c:v>7.5142106601277945</c:v>
                </c:pt>
                <c:pt idx="49">
                  <c:v>6.9919659649303112</c:v>
                </c:pt>
                <c:pt idx="50">
                  <c:v>6.4867485358704275</c:v>
                </c:pt>
                <c:pt idx="51">
                  <c:v>5.9990163624841006</c:v>
                </c:pt>
                <c:pt idx="52">
                  <c:v>5.5292360328887655</c:v>
                </c:pt>
                <c:pt idx="53">
                  <c:v>5.0778828786603682</c:v>
                </c:pt>
                <c:pt idx="54">
                  <c:v>4.6454411220458862</c:v>
                </c:pt>
                <c:pt idx="55">
                  <c:v>4.2324040255481554</c:v>
                </c:pt>
                <c:pt idx="56">
                  <c:v>3.8392740439204962</c:v>
                </c:pt>
                <c:pt idx="57">
                  <c:v>3.4665629786092316</c:v>
                </c:pt>
                <c:pt idx="58">
                  <c:v>3.1147921346827712</c:v>
                </c:pt>
                <c:pt idx="59">
                  <c:v>2.7844924802863895</c:v>
                </c:pt>
                <c:pt idx="60">
                  <c:v>2.4762048086628123</c:v>
                </c:pt>
                <c:pt idx="61">
                  <c:v>2.190479902778836</c:v>
                </c:pt>
                <c:pt idx="62">
                  <c:v>1.9278787025993616</c:v>
                </c:pt>
                <c:pt idx="63">
                  <c:v>1.6889724750504025</c:v>
                </c:pt>
                <c:pt idx="64">
                  <c:v>1.4743429867137035</c:v>
                </c:pt>
                <c:pt idx="65">
                  <c:v>1.2845826792958586</c:v>
                </c:pt>
                <c:pt idx="66">
                  <c:v>1.1202948479158925</c:v>
                </c:pt>
                <c:pt idx="67">
                  <c:v>0.9820938222555663</c:v>
                </c:pt>
                <c:pt idx="68">
                  <c:v>0.87060515061773724</c:v>
                </c:pt>
                <c:pt idx="69">
                  <c:v>0.78646578693846214</c:v>
                </c:pt>
                <c:pt idx="70">
                  <c:v>0.73032428079953038</c:v>
                </c:pt>
                <c:pt idx="71">
                  <c:v>0.7028409704886629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'10-8-1994'!$A$39:$A$170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'10-8-1994'!$G$39:$G$170</c:f>
              <c:numCache>
                <c:formatCode>#,#00</c:formatCode>
                <c:ptCount val="132"/>
                <c:pt idx="0">
                  <c:v>38.371353329476776</c:v>
                </c:pt>
                <c:pt idx="1">
                  <c:v>37.711306979083716</c:v>
                </c:pt>
                <c:pt idx="2">
                  <c:v>37.044043822186275</c:v>
                </c:pt>
                <c:pt idx="3">
                  <c:v>36.369662531008373</c:v>
                </c:pt>
                <c:pt idx="4">
                  <c:v>35.688273603700587</c:v>
                </c:pt>
                <c:pt idx="5">
                  <c:v>35</c:v>
                </c:pt>
                <c:pt idx="6">
                  <c:v>34.304977805766633</c:v>
                </c:pt>
                <c:pt idx="7">
                  <c:v>33.603356927628816</c:v>
                </c:pt>
                <c:pt idx="8">
                  <c:v>32.895301819020197</c:v>
                </c:pt>
                <c:pt idx="9">
                  <c:v>32.18099223894523</c:v>
                </c:pt>
                <c:pt idx="10">
                  <c:v>31.46062404486425</c:v>
                </c:pt>
                <c:pt idx="11">
                  <c:v>30.734410021148143</c:v>
                </c:pt>
                <c:pt idx="12">
                  <c:v>30.002580744611691</c:v>
                </c:pt>
                <c:pt idx="13">
                  <c:v>29.265385488697724</c:v>
                </c:pt>
                <c:pt idx="14">
                  <c:v>28.523093167949011</c:v>
                </c:pt>
                <c:pt idx="15">
                  <c:v>27.775993324472637</c:v>
                </c:pt>
                <c:pt idx="16">
                  <c:v>27.024397158172189</c:v>
                </c:pt>
                <c:pt idx="17">
                  <c:v>26.268638602596102</c:v>
                </c:pt>
                <c:pt idx="18">
                  <c:v>25.509075448327447</c:v>
                </c:pt>
                <c:pt idx="19">
                  <c:v>24.74609051591931</c:v>
                </c:pt>
                <c:pt idx="20">
                  <c:v>23.980092880463193</c:v>
                </c:pt>
                <c:pt idx="21">
                  <c:v>23.211519149963642</c:v>
                </c:pt>
                <c:pt idx="22">
                  <c:v>22.440834799782078</c:v>
                </c:pt>
                <c:pt idx="23">
                  <c:v>21.668535565506225</c:v>
                </c:pt>
                <c:pt idx="24">
                  <c:v>20.895148896698299</c:v>
                </c:pt>
                <c:pt idx="25">
                  <c:v>20.121235474076741</c:v>
                </c:pt>
                <c:pt idx="26">
                  <c:v>19.3520405131876</c:v>
                </c:pt>
                <c:pt idx="27">
                  <c:v>18.592627977050373</c:v>
                </c:pt>
                <c:pt idx="28">
                  <c:v>17.843317154278207</c:v>
                </c:pt>
                <c:pt idx="29">
                  <c:v>17.104433578000787</c:v>
                </c:pt>
                <c:pt idx="30">
                  <c:v>16.376309132671913</c:v>
                </c:pt>
                <c:pt idx="31">
                  <c:v>15.659282162610257</c:v>
                </c:pt>
                <c:pt idx="32">
                  <c:v>14.953697582300611</c:v>
                </c:pt>
                <c:pt idx="33">
                  <c:v>14.259906988483589</c:v>
                </c:pt>
                <c:pt idx="34">
                  <c:v>13.578268774062117</c:v>
                </c:pt>
                <c:pt idx="35">
                  <c:v>12.909148243853476</c:v>
                </c:pt>
                <c:pt idx="36">
                  <c:v>12.252917732216083</c:v>
                </c:pt>
                <c:pt idx="37">
                  <c:v>11.609956722580842</c:v>
                </c:pt>
                <c:pt idx="38">
                  <c:v>10.980651968916932</c:v>
                </c:pt>
                <c:pt idx="39">
                  <c:v>10.365397619163074</c:v>
                </c:pt>
                <c:pt idx="40">
                  <c:v>9.7645953406548465</c:v>
                </c:pt>
                <c:pt idx="41">
                  <c:v>9.178654447580243</c:v>
                </c:pt>
                <c:pt idx="42">
                  <c:v>8.6079920304949589</c:v>
                </c:pt>
                <c:pt idx="43">
                  <c:v>8.0530330879304941</c:v>
                </c:pt>
                <c:pt idx="44">
                  <c:v>7.5142106601277945</c:v>
                </c:pt>
                <c:pt idx="45">
                  <c:v>6.9919659649303112</c:v>
                </c:pt>
                <c:pt idx="46">
                  <c:v>6.4867485358704275</c:v>
                </c:pt>
                <c:pt idx="47">
                  <c:v>5.9990163624841006</c:v>
                </c:pt>
                <c:pt idx="48">
                  <c:v>5.5292360328887655</c:v>
                </c:pt>
                <c:pt idx="49">
                  <c:v>5.0778828786603682</c:v>
                </c:pt>
                <c:pt idx="50">
                  <c:v>4.6454411220458862</c:v>
                </c:pt>
                <c:pt idx="51">
                  <c:v>4.2324040255481554</c:v>
                </c:pt>
                <c:pt idx="52">
                  <c:v>3.8392740439204962</c:v>
                </c:pt>
                <c:pt idx="53">
                  <c:v>3.4665629786092316</c:v>
                </c:pt>
                <c:pt idx="54">
                  <c:v>3.1147921346827712</c:v>
                </c:pt>
                <c:pt idx="55">
                  <c:v>2.7844924802863895</c:v>
                </c:pt>
                <c:pt idx="56">
                  <c:v>2.4762048086628123</c:v>
                </c:pt>
                <c:pt idx="57">
                  <c:v>2.190479902778836</c:v>
                </c:pt>
                <c:pt idx="58">
                  <c:v>1.9278787025993616</c:v>
                </c:pt>
                <c:pt idx="59">
                  <c:v>1.6889724750504025</c:v>
                </c:pt>
                <c:pt idx="60">
                  <c:v>1.4743429867137035</c:v>
                </c:pt>
                <c:pt idx="61">
                  <c:v>1.2845826792958586</c:v>
                </c:pt>
                <c:pt idx="62">
                  <c:v>1.1202948479158925</c:v>
                </c:pt>
                <c:pt idx="63">
                  <c:v>0.9820938222555663</c:v>
                </c:pt>
                <c:pt idx="64">
                  <c:v>0.87060515061773724</c:v>
                </c:pt>
                <c:pt idx="65">
                  <c:v>0.78646578693846214</c:v>
                </c:pt>
                <c:pt idx="66">
                  <c:v>0.73032428079953038</c:v>
                </c:pt>
                <c:pt idx="67">
                  <c:v>0.7028409704886629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'10-8-1994'!$H$44:$H$170</c:f>
              <c:numCache>
                <c:formatCode>General</c:formatCode>
                <c:ptCount val="127"/>
                <c:pt idx="0">
                  <c:v>-3550</c:v>
                </c:pt>
                <c:pt idx="1">
                  <c:v>-2550</c:v>
                </c:pt>
                <c:pt idx="2">
                  <c:v>-1550</c:v>
                </c:pt>
                <c:pt idx="3">
                  <c:v>-550</c:v>
                </c:pt>
                <c:pt idx="4">
                  <c:v>450</c:v>
                </c:pt>
                <c:pt idx="5">
                  <c:v>1450</c:v>
                </c:pt>
                <c:pt idx="6">
                  <c:v>2450</c:v>
                </c:pt>
                <c:pt idx="7">
                  <c:v>3450</c:v>
                </c:pt>
                <c:pt idx="8">
                  <c:v>4450</c:v>
                </c:pt>
                <c:pt idx="9">
                  <c:v>5450</c:v>
                </c:pt>
                <c:pt idx="10">
                  <c:v>6450</c:v>
                </c:pt>
                <c:pt idx="11">
                  <c:v>7450</c:v>
                </c:pt>
                <c:pt idx="12">
                  <c:v>8450</c:v>
                </c:pt>
                <c:pt idx="13">
                  <c:v>9450</c:v>
                </c:pt>
                <c:pt idx="14">
                  <c:v>10450</c:v>
                </c:pt>
                <c:pt idx="15">
                  <c:v>11450</c:v>
                </c:pt>
                <c:pt idx="16">
                  <c:v>12450</c:v>
                </c:pt>
                <c:pt idx="17">
                  <c:v>13450</c:v>
                </c:pt>
                <c:pt idx="18">
                  <c:v>14450</c:v>
                </c:pt>
                <c:pt idx="19">
                  <c:v>15450</c:v>
                </c:pt>
                <c:pt idx="20">
                  <c:v>16450</c:v>
                </c:pt>
                <c:pt idx="21">
                  <c:v>17450</c:v>
                </c:pt>
                <c:pt idx="22">
                  <c:v>18450</c:v>
                </c:pt>
                <c:pt idx="23">
                  <c:v>19450</c:v>
                </c:pt>
                <c:pt idx="24">
                  <c:v>20450</c:v>
                </c:pt>
                <c:pt idx="25">
                  <c:v>21450</c:v>
                </c:pt>
                <c:pt idx="26">
                  <c:v>22450</c:v>
                </c:pt>
                <c:pt idx="27">
                  <c:v>23450</c:v>
                </c:pt>
                <c:pt idx="28">
                  <c:v>24450</c:v>
                </c:pt>
                <c:pt idx="29">
                  <c:v>25450</c:v>
                </c:pt>
                <c:pt idx="30">
                  <c:v>26450</c:v>
                </c:pt>
                <c:pt idx="31">
                  <c:v>27450</c:v>
                </c:pt>
                <c:pt idx="32">
                  <c:v>28450</c:v>
                </c:pt>
                <c:pt idx="33">
                  <c:v>29450</c:v>
                </c:pt>
                <c:pt idx="34">
                  <c:v>30450</c:v>
                </c:pt>
                <c:pt idx="35">
                  <c:v>31450</c:v>
                </c:pt>
                <c:pt idx="36">
                  <c:v>32450</c:v>
                </c:pt>
                <c:pt idx="37">
                  <c:v>33450</c:v>
                </c:pt>
                <c:pt idx="38">
                  <c:v>34450</c:v>
                </c:pt>
                <c:pt idx="39">
                  <c:v>35450</c:v>
                </c:pt>
                <c:pt idx="40">
                  <c:v>36450</c:v>
                </c:pt>
                <c:pt idx="41">
                  <c:v>37450</c:v>
                </c:pt>
                <c:pt idx="42">
                  <c:v>38450</c:v>
                </c:pt>
                <c:pt idx="43">
                  <c:v>39450</c:v>
                </c:pt>
                <c:pt idx="44">
                  <c:v>40450</c:v>
                </c:pt>
                <c:pt idx="45">
                  <c:v>41450</c:v>
                </c:pt>
                <c:pt idx="46">
                  <c:v>42450</c:v>
                </c:pt>
                <c:pt idx="47">
                  <c:v>43450</c:v>
                </c:pt>
                <c:pt idx="48">
                  <c:v>44450</c:v>
                </c:pt>
                <c:pt idx="49">
                  <c:v>45450</c:v>
                </c:pt>
                <c:pt idx="50">
                  <c:v>46450</c:v>
                </c:pt>
                <c:pt idx="51">
                  <c:v>47450</c:v>
                </c:pt>
                <c:pt idx="52">
                  <c:v>48450</c:v>
                </c:pt>
                <c:pt idx="53">
                  <c:v>49450</c:v>
                </c:pt>
                <c:pt idx="54">
                  <c:v>50450</c:v>
                </c:pt>
                <c:pt idx="55">
                  <c:v>51450</c:v>
                </c:pt>
                <c:pt idx="56">
                  <c:v>52450</c:v>
                </c:pt>
                <c:pt idx="57">
                  <c:v>53450</c:v>
                </c:pt>
                <c:pt idx="58">
                  <c:v>54450</c:v>
                </c:pt>
                <c:pt idx="59">
                  <c:v>55450</c:v>
                </c:pt>
                <c:pt idx="60">
                  <c:v>56450</c:v>
                </c:pt>
                <c:pt idx="61">
                  <c:v>57450</c:v>
                </c:pt>
                <c:pt idx="62">
                  <c:v>58450</c:v>
                </c:pt>
                <c:pt idx="63">
                  <c:v>59450</c:v>
                </c:pt>
                <c:pt idx="64">
                  <c:v>60450</c:v>
                </c:pt>
                <c:pt idx="65">
                  <c:v>61450</c:v>
                </c:pt>
                <c:pt idx="66">
                  <c:v>62450</c:v>
                </c:pt>
                <c:pt idx="67">
                  <c:v>63450</c:v>
                </c:pt>
                <c:pt idx="68">
                  <c:v>64450</c:v>
                </c:pt>
                <c:pt idx="69">
                  <c:v>65450</c:v>
                </c:pt>
                <c:pt idx="70">
                  <c:v>66450</c:v>
                </c:pt>
                <c:pt idx="71">
                  <c:v>67450</c:v>
                </c:pt>
                <c:pt idx="72">
                  <c:v>68450</c:v>
                </c:pt>
                <c:pt idx="73">
                  <c:v>69450</c:v>
                </c:pt>
                <c:pt idx="74">
                  <c:v>70450</c:v>
                </c:pt>
                <c:pt idx="75">
                  <c:v>71450</c:v>
                </c:pt>
                <c:pt idx="76">
                  <c:v>72450</c:v>
                </c:pt>
                <c:pt idx="77">
                  <c:v>73450</c:v>
                </c:pt>
                <c:pt idx="78">
                  <c:v>74450</c:v>
                </c:pt>
                <c:pt idx="79">
                  <c:v>75450</c:v>
                </c:pt>
                <c:pt idx="80">
                  <c:v>76450</c:v>
                </c:pt>
                <c:pt idx="81">
                  <c:v>77450</c:v>
                </c:pt>
                <c:pt idx="82">
                  <c:v>78450</c:v>
                </c:pt>
                <c:pt idx="83">
                  <c:v>79450</c:v>
                </c:pt>
                <c:pt idx="84">
                  <c:v>80450</c:v>
                </c:pt>
                <c:pt idx="85">
                  <c:v>81450</c:v>
                </c:pt>
                <c:pt idx="86">
                  <c:v>82450</c:v>
                </c:pt>
                <c:pt idx="87">
                  <c:v>83450</c:v>
                </c:pt>
                <c:pt idx="88">
                  <c:v>84450</c:v>
                </c:pt>
                <c:pt idx="89">
                  <c:v>85450</c:v>
                </c:pt>
                <c:pt idx="90">
                  <c:v>86450</c:v>
                </c:pt>
                <c:pt idx="91">
                  <c:v>87450</c:v>
                </c:pt>
                <c:pt idx="92">
                  <c:v>88450</c:v>
                </c:pt>
                <c:pt idx="93">
                  <c:v>89450</c:v>
                </c:pt>
                <c:pt idx="94">
                  <c:v>90450</c:v>
                </c:pt>
                <c:pt idx="95">
                  <c:v>91450</c:v>
                </c:pt>
                <c:pt idx="96">
                  <c:v>92450</c:v>
                </c:pt>
                <c:pt idx="97">
                  <c:v>93450</c:v>
                </c:pt>
                <c:pt idx="98">
                  <c:v>94450</c:v>
                </c:pt>
                <c:pt idx="99">
                  <c:v>95450</c:v>
                </c:pt>
                <c:pt idx="100">
                  <c:v>96450</c:v>
                </c:pt>
                <c:pt idx="101">
                  <c:v>97450</c:v>
                </c:pt>
                <c:pt idx="102">
                  <c:v>98450</c:v>
                </c:pt>
                <c:pt idx="103">
                  <c:v>99450</c:v>
                </c:pt>
                <c:pt idx="104">
                  <c:v>100450</c:v>
                </c:pt>
                <c:pt idx="105">
                  <c:v>101450</c:v>
                </c:pt>
                <c:pt idx="106">
                  <c:v>102450</c:v>
                </c:pt>
                <c:pt idx="107">
                  <c:v>103450</c:v>
                </c:pt>
                <c:pt idx="108">
                  <c:v>104450</c:v>
                </c:pt>
                <c:pt idx="109">
                  <c:v>105450</c:v>
                </c:pt>
                <c:pt idx="110">
                  <c:v>106450</c:v>
                </c:pt>
                <c:pt idx="111">
                  <c:v>107450</c:v>
                </c:pt>
                <c:pt idx="112">
                  <c:v>108450</c:v>
                </c:pt>
                <c:pt idx="113">
                  <c:v>109450</c:v>
                </c:pt>
                <c:pt idx="114">
                  <c:v>110450</c:v>
                </c:pt>
                <c:pt idx="115">
                  <c:v>111450</c:v>
                </c:pt>
                <c:pt idx="116">
                  <c:v>112450</c:v>
                </c:pt>
                <c:pt idx="117">
                  <c:v>113450</c:v>
                </c:pt>
                <c:pt idx="118">
                  <c:v>114450</c:v>
                </c:pt>
                <c:pt idx="119">
                  <c:v>115450</c:v>
                </c:pt>
                <c:pt idx="120">
                  <c:v>116450</c:v>
                </c:pt>
                <c:pt idx="121">
                  <c:v>117450</c:v>
                </c:pt>
                <c:pt idx="122">
                  <c:v>118450</c:v>
                </c:pt>
                <c:pt idx="123">
                  <c:v>119450</c:v>
                </c:pt>
                <c:pt idx="124">
                  <c:v>120450</c:v>
                </c:pt>
                <c:pt idx="125">
                  <c:v>121450</c:v>
                </c:pt>
                <c:pt idx="126">
                  <c:v>122450</c:v>
                </c:pt>
              </c:numCache>
            </c:numRef>
          </c:xVal>
          <c:yVal>
            <c:numRef>
              <c:f>'10-8-1994'!$G$44:$G$170</c:f>
              <c:numCache>
                <c:formatCode>#,#00</c:formatCode>
                <c:ptCount val="127"/>
                <c:pt idx="0">
                  <c:v>35</c:v>
                </c:pt>
                <c:pt idx="1">
                  <c:v>34.304977805766633</c:v>
                </c:pt>
                <c:pt idx="2">
                  <c:v>33.603356927628816</c:v>
                </c:pt>
                <c:pt idx="3">
                  <c:v>32.895301819020197</c:v>
                </c:pt>
                <c:pt idx="4">
                  <c:v>32.18099223894523</c:v>
                </c:pt>
                <c:pt idx="5">
                  <c:v>31.46062404486425</c:v>
                </c:pt>
                <c:pt idx="6">
                  <c:v>30.734410021148143</c:v>
                </c:pt>
                <c:pt idx="7">
                  <c:v>30.002580744611691</c:v>
                </c:pt>
                <c:pt idx="8">
                  <c:v>29.265385488697724</c:v>
                </c:pt>
                <c:pt idx="9">
                  <c:v>28.523093167949011</c:v>
                </c:pt>
                <c:pt idx="10">
                  <c:v>27.775993324472637</c:v>
                </c:pt>
                <c:pt idx="11">
                  <c:v>27.024397158172189</c:v>
                </c:pt>
                <c:pt idx="12">
                  <c:v>26.268638602596102</c:v>
                </c:pt>
                <c:pt idx="13">
                  <c:v>25.509075448327447</c:v>
                </c:pt>
                <c:pt idx="14">
                  <c:v>24.74609051591931</c:v>
                </c:pt>
                <c:pt idx="15">
                  <c:v>23.980092880463193</c:v>
                </c:pt>
                <c:pt idx="16">
                  <c:v>23.211519149963642</c:v>
                </c:pt>
                <c:pt idx="17">
                  <c:v>22.440834799782078</c:v>
                </c:pt>
                <c:pt idx="18">
                  <c:v>21.668535565506225</c:v>
                </c:pt>
                <c:pt idx="19">
                  <c:v>20.895148896698299</c:v>
                </c:pt>
                <c:pt idx="20">
                  <c:v>20.121235474076741</c:v>
                </c:pt>
                <c:pt idx="21">
                  <c:v>19.3520405131876</c:v>
                </c:pt>
                <c:pt idx="22">
                  <c:v>18.592627977050373</c:v>
                </c:pt>
                <c:pt idx="23">
                  <c:v>17.843317154278207</c:v>
                </c:pt>
                <c:pt idx="24">
                  <c:v>17.104433578000787</c:v>
                </c:pt>
                <c:pt idx="25">
                  <c:v>16.376309132671913</c:v>
                </c:pt>
                <c:pt idx="26">
                  <c:v>15.659282162610257</c:v>
                </c:pt>
                <c:pt idx="27">
                  <c:v>14.953697582300611</c:v>
                </c:pt>
                <c:pt idx="28">
                  <c:v>14.259906988483589</c:v>
                </c:pt>
                <c:pt idx="29">
                  <c:v>13.578268774062117</c:v>
                </c:pt>
                <c:pt idx="30">
                  <c:v>12.909148243853476</c:v>
                </c:pt>
                <c:pt idx="31">
                  <c:v>12.252917732216083</c:v>
                </c:pt>
                <c:pt idx="32">
                  <c:v>11.609956722580842</c:v>
                </c:pt>
                <c:pt idx="33">
                  <c:v>10.980651968916932</c:v>
                </c:pt>
                <c:pt idx="34">
                  <c:v>10.365397619163074</c:v>
                </c:pt>
                <c:pt idx="35">
                  <c:v>9.7645953406548465</c:v>
                </c:pt>
                <c:pt idx="36">
                  <c:v>9.178654447580243</c:v>
                </c:pt>
                <c:pt idx="37">
                  <c:v>8.6079920304949589</c:v>
                </c:pt>
                <c:pt idx="38">
                  <c:v>8.0530330879304941</c:v>
                </c:pt>
                <c:pt idx="39">
                  <c:v>7.5142106601277945</c:v>
                </c:pt>
                <c:pt idx="40">
                  <c:v>6.9919659649303112</c:v>
                </c:pt>
                <c:pt idx="41">
                  <c:v>6.4867485358704275</c:v>
                </c:pt>
                <c:pt idx="42">
                  <c:v>5.9990163624841006</c:v>
                </c:pt>
                <c:pt idx="43">
                  <c:v>5.5292360328887655</c:v>
                </c:pt>
                <c:pt idx="44">
                  <c:v>5.0778828786603682</c:v>
                </c:pt>
                <c:pt idx="45">
                  <c:v>4.6454411220458862</c:v>
                </c:pt>
                <c:pt idx="46">
                  <c:v>4.2324040255481554</c:v>
                </c:pt>
                <c:pt idx="47">
                  <c:v>3.8392740439204962</c:v>
                </c:pt>
                <c:pt idx="48">
                  <c:v>3.4665629786092316</c:v>
                </c:pt>
                <c:pt idx="49">
                  <c:v>3.1147921346827712</c:v>
                </c:pt>
                <c:pt idx="50">
                  <c:v>2.7844924802863895</c:v>
                </c:pt>
                <c:pt idx="51">
                  <c:v>2.4762048086628123</c:v>
                </c:pt>
                <c:pt idx="52">
                  <c:v>2.190479902778836</c:v>
                </c:pt>
                <c:pt idx="53">
                  <c:v>1.9278787025993616</c:v>
                </c:pt>
                <c:pt idx="54">
                  <c:v>1.6889724750504025</c:v>
                </c:pt>
                <c:pt idx="55">
                  <c:v>1.4743429867137035</c:v>
                </c:pt>
                <c:pt idx="56">
                  <c:v>1.2845826792958586</c:v>
                </c:pt>
                <c:pt idx="57">
                  <c:v>1.1202948479158925</c:v>
                </c:pt>
                <c:pt idx="58">
                  <c:v>0.9820938222555663</c:v>
                </c:pt>
                <c:pt idx="59">
                  <c:v>0.87060515061773724</c:v>
                </c:pt>
                <c:pt idx="60">
                  <c:v>0.78646578693846214</c:v>
                </c:pt>
                <c:pt idx="61">
                  <c:v>0.73032428079953038</c:v>
                </c:pt>
                <c:pt idx="62">
                  <c:v>0.7028409704886629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621504"/>
        <c:axId val="126092416"/>
      </c:scatterChart>
      <c:valAx>
        <c:axId val="121621504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6092416"/>
        <c:crosses val="autoZero"/>
        <c:crossBetween val="midCat"/>
      </c:valAx>
      <c:valAx>
        <c:axId val="126092416"/>
        <c:scaling>
          <c:orientation val="minMax"/>
          <c:max val="4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162150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26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B27" sqref="B27:E27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31" t="s">
        <v>62</v>
      </c>
      <c r="C2" s="132"/>
      <c r="D2" s="132"/>
      <c r="E2" s="133"/>
    </row>
    <row r="3" spans="2:5" x14ac:dyDescent="0.25">
      <c r="B3" s="134"/>
      <c r="C3" s="135"/>
      <c r="D3" s="135"/>
      <c r="E3" s="136"/>
    </row>
    <row r="4" spans="2:5" x14ac:dyDescent="0.25">
      <c r="B4" s="134"/>
      <c r="C4" s="135"/>
      <c r="D4" s="135"/>
      <c r="E4" s="136"/>
    </row>
    <row r="5" spans="2:5" x14ac:dyDescent="0.25">
      <c r="B5" s="134"/>
      <c r="C5" s="135"/>
      <c r="D5" s="135"/>
      <c r="E5" s="136"/>
    </row>
    <row r="6" spans="2:5" x14ac:dyDescent="0.25">
      <c r="B6" s="134"/>
      <c r="C6" s="135"/>
      <c r="D6" s="135"/>
      <c r="E6" s="136"/>
    </row>
    <row r="7" spans="2:5" x14ac:dyDescent="0.25">
      <c r="B7" s="134"/>
      <c r="C7" s="135"/>
      <c r="D7" s="135"/>
      <c r="E7" s="136"/>
    </row>
    <row r="8" spans="2:5" x14ac:dyDescent="0.25">
      <c r="B8" s="134"/>
      <c r="C8" s="135"/>
      <c r="D8" s="135"/>
      <c r="E8" s="136"/>
    </row>
    <row r="9" spans="2:5" x14ac:dyDescent="0.25">
      <c r="B9" s="134"/>
      <c r="C9" s="135"/>
      <c r="D9" s="135"/>
      <c r="E9" s="136"/>
    </row>
    <row r="10" spans="2:5" x14ac:dyDescent="0.25">
      <c r="B10" s="134"/>
      <c r="C10" s="135"/>
      <c r="D10" s="135"/>
      <c r="E10" s="136"/>
    </row>
    <row r="11" spans="2:5" x14ac:dyDescent="0.25">
      <c r="B11" s="134"/>
      <c r="C11" s="135"/>
      <c r="D11" s="135"/>
      <c r="E11" s="136"/>
    </row>
    <row r="12" spans="2:5" ht="15.75" thickBot="1" x14ac:dyDescent="0.3">
      <c r="B12" s="137"/>
      <c r="C12" s="138"/>
      <c r="D12" s="138"/>
      <c r="E12" s="139"/>
    </row>
    <row r="13" spans="2:5" ht="15.75" thickBot="1" x14ac:dyDescent="0.3"/>
    <row r="14" spans="2:5" ht="15.75" thickBot="1" x14ac:dyDescent="0.3">
      <c r="B14" s="128" t="s">
        <v>61</v>
      </c>
      <c r="C14" s="129"/>
      <c r="D14" s="129"/>
      <c r="E14" s="130"/>
    </row>
    <row r="15" spans="2:5" ht="15.75" thickBot="1" x14ac:dyDescent="0.3">
      <c r="B15" s="125" t="s">
        <v>65</v>
      </c>
      <c r="C15" s="126"/>
      <c r="D15" s="126"/>
      <c r="E15" s="127"/>
    </row>
    <row r="16" spans="2:5" ht="15.75" thickBot="1" x14ac:dyDescent="0.3"/>
    <row r="17" spans="2:5" ht="15.75" thickBot="1" x14ac:dyDescent="0.3">
      <c r="B17" s="128" t="s">
        <v>3</v>
      </c>
      <c r="C17" s="129"/>
      <c r="D17" s="129"/>
      <c r="E17" s="130"/>
    </row>
    <row r="18" spans="2:5" x14ac:dyDescent="0.25">
      <c r="B18" s="28" t="s">
        <v>8</v>
      </c>
      <c r="C18" s="8" t="s">
        <v>9</v>
      </c>
      <c r="D18" s="113">
        <v>1710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1149.8919410882713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50400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130000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20000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7</v>
      </c>
      <c r="E23" s="92" t="s">
        <v>7</v>
      </c>
    </row>
    <row r="24" spans="2:5" ht="15.75" thickBot="1" x14ac:dyDescent="0.3"/>
    <row r="25" spans="2:5" ht="15.75" thickBot="1" x14ac:dyDescent="0.3">
      <c r="B25" s="128" t="s">
        <v>11</v>
      </c>
      <c r="C25" s="129"/>
      <c r="D25" s="129"/>
      <c r="E25" s="130"/>
    </row>
    <row r="26" spans="2:5" x14ac:dyDescent="0.25">
      <c r="B26" s="140">
        <v>29315</v>
      </c>
      <c r="C26" s="141"/>
      <c r="D26" s="141"/>
      <c r="E26" s="142"/>
    </row>
    <row r="27" spans="2:5" x14ac:dyDescent="0.25">
      <c r="B27" s="119">
        <v>30316</v>
      </c>
      <c r="C27" s="120"/>
      <c r="D27" s="120"/>
      <c r="E27" s="121"/>
    </row>
    <row r="28" spans="2:5" x14ac:dyDescent="0.25">
      <c r="B28" s="119">
        <v>34529</v>
      </c>
      <c r="C28" s="120"/>
      <c r="D28" s="120"/>
      <c r="E28" s="121"/>
    </row>
    <row r="29" spans="2:5" x14ac:dyDescent="0.25">
      <c r="B29" s="119">
        <v>34539</v>
      </c>
      <c r="C29" s="120"/>
      <c r="D29" s="120"/>
      <c r="E29" s="121"/>
    </row>
    <row r="30" spans="2:5" x14ac:dyDescent="0.25">
      <c r="B30" s="119">
        <v>34556</v>
      </c>
      <c r="C30" s="120"/>
      <c r="D30" s="120"/>
      <c r="E30" s="121"/>
    </row>
    <row r="31" spans="2:5" x14ac:dyDescent="0.25">
      <c r="B31" s="119"/>
      <c r="C31" s="120"/>
      <c r="D31" s="120"/>
      <c r="E31" s="121"/>
    </row>
    <row r="32" spans="2:5" x14ac:dyDescent="0.25">
      <c r="B32" s="119"/>
      <c r="C32" s="120"/>
      <c r="D32" s="120"/>
      <c r="E32" s="121"/>
    </row>
    <row r="33" spans="2:5" x14ac:dyDescent="0.25">
      <c r="B33" s="119"/>
      <c r="C33" s="120"/>
      <c r="D33" s="120"/>
      <c r="E33" s="121"/>
    </row>
    <row r="34" spans="2:5" x14ac:dyDescent="0.25">
      <c r="B34" s="119"/>
      <c r="C34" s="120"/>
      <c r="D34" s="120"/>
      <c r="E34" s="121"/>
    </row>
    <row r="35" spans="2:5" x14ac:dyDescent="0.25">
      <c r="B35" s="119"/>
      <c r="C35" s="120"/>
      <c r="D35" s="120"/>
      <c r="E35" s="121"/>
    </row>
    <row r="36" spans="2:5" x14ac:dyDescent="0.25">
      <c r="B36" s="119"/>
      <c r="C36" s="120"/>
      <c r="D36" s="120"/>
      <c r="E36" s="121"/>
    </row>
    <row r="37" spans="2:5" x14ac:dyDescent="0.25">
      <c r="B37" s="119"/>
      <c r="C37" s="120"/>
      <c r="D37" s="120"/>
      <c r="E37" s="121"/>
    </row>
    <row r="38" spans="2:5" x14ac:dyDescent="0.25">
      <c r="B38" s="119"/>
      <c r="C38" s="120"/>
      <c r="D38" s="120"/>
      <c r="E38" s="121"/>
    </row>
    <row r="39" spans="2:5" x14ac:dyDescent="0.25">
      <c r="B39" s="119"/>
      <c r="C39" s="120"/>
      <c r="D39" s="120"/>
      <c r="E39" s="121"/>
    </row>
    <row r="40" spans="2:5" ht="15.75" thickBot="1" x14ac:dyDescent="0.3">
      <c r="B40" s="122"/>
      <c r="C40" s="123"/>
      <c r="D40" s="123"/>
      <c r="E40" s="124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P27" sqref="P2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2" t="s">
        <v>55</v>
      </c>
      <c r="B3" s="153"/>
      <c r="C3" s="153"/>
      <c r="D3" s="154"/>
      <c r="F3" s="158" t="s">
        <v>11</v>
      </c>
      <c r="G3" s="159"/>
      <c r="H3" s="159"/>
      <c r="I3" s="160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24</v>
      </c>
      <c r="D5" s="17" t="s">
        <v>13</v>
      </c>
      <c r="F5" s="115"/>
      <c r="G5" s="116"/>
      <c r="H5" s="109">
        <v>4000</v>
      </c>
      <c r="I5" s="107">
        <v>12</v>
      </c>
      <c r="Q5" s="13"/>
    </row>
    <row r="6" spans="1:17" x14ac:dyDescent="0.25">
      <c r="A6" s="20" t="s">
        <v>21</v>
      </c>
      <c r="B6" s="15" t="s">
        <v>22</v>
      </c>
      <c r="C6" s="16">
        <v>7000</v>
      </c>
      <c r="D6" s="17" t="s">
        <v>7</v>
      </c>
      <c r="F6" s="44"/>
      <c r="G6" s="19"/>
      <c r="H6" s="18">
        <v>8000</v>
      </c>
      <c r="I6" s="108">
        <v>8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1.1000000000000001</v>
      </c>
      <c r="D7" s="17" t="s">
        <v>7</v>
      </c>
      <c r="F7" s="44"/>
      <c r="G7" s="19"/>
      <c r="H7" s="18">
        <v>11000</v>
      </c>
      <c r="I7" s="108">
        <v>3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/>
      <c r="G8" s="19"/>
      <c r="H8" s="18">
        <v>14000</v>
      </c>
      <c r="I8" s="108">
        <v>0.5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>
        <v>18000</v>
      </c>
      <c r="I9" s="108">
        <v>0.2</v>
      </c>
      <c r="K9" s="21"/>
      <c r="L9" s="21"/>
      <c r="M9" s="21"/>
      <c r="Q9" s="13"/>
    </row>
    <row r="10" spans="1:17" ht="15.75" thickBot="1" x14ac:dyDescent="0.3">
      <c r="A10" s="155" t="s">
        <v>53</v>
      </c>
      <c r="B10" s="156"/>
      <c r="C10" s="156"/>
      <c r="D10" s="157"/>
      <c r="E10" s="21"/>
      <c r="F10" s="44"/>
      <c r="G10" s="35"/>
      <c r="H10" s="18">
        <v>21000</v>
      </c>
      <c r="I10" s="108">
        <v>0.2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1350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150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9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5" t="s">
        <v>3</v>
      </c>
      <c r="B16" s="156"/>
      <c r="C16" s="156"/>
      <c r="D16" s="157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1710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1149.8919410882713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50400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130000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20000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6" t="s">
        <v>56</v>
      </c>
      <c r="B24" s="156"/>
      <c r="C24" s="156"/>
      <c r="D24" s="157"/>
      <c r="F24" s="161" t="s">
        <v>43</v>
      </c>
      <c r="G24" s="162"/>
      <c r="H24" s="162"/>
      <c r="I24" s="163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1.6374269005847952</v>
      </c>
      <c r="D25" s="30"/>
      <c r="F25" s="143"/>
      <c r="G25" s="144"/>
      <c r="H25" s="144"/>
      <c r="I25" s="145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1.8217393903502936</v>
      </c>
      <c r="D26" s="54" t="s">
        <v>34</v>
      </c>
      <c r="F26" s="146"/>
      <c r="G26" s="147"/>
      <c r="H26" s="147"/>
      <c r="I26" s="148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31.02916418943753</v>
      </c>
      <c r="D27" s="54"/>
      <c r="F27" s="146"/>
      <c r="G27" s="147"/>
      <c r="H27" s="147"/>
      <c r="I27" s="148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0.98332871299373625</v>
      </c>
      <c r="D28" s="17" t="s">
        <v>13</v>
      </c>
      <c r="E28" s="21"/>
      <c r="F28" s="146"/>
      <c r="G28" s="147"/>
      <c r="H28" s="147"/>
      <c r="I28" s="148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273.26090855254404</v>
      </c>
      <c r="D29" s="26"/>
      <c r="E29" s="21"/>
      <c r="F29" s="149"/>
      <c r="G29" s="150"/>
      <c r="H29" s="150"/>
      <c r="I29" s="151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2444.000455434742</v>
      </c>
      <c r="F32" s="70">
        <f>IF(A32&lt;=$C$21,IF($C$12*(1-$C$25*(EXP(A32/$C$19)-1))&gt;0,$C$12*(1-$C$25*(EXP(A32/$C$19)-1)),0),IF($C$29*(1-$C$27*(EXP((A32-$C$21)/$C$20)-1))&gt;0,$C$29*(1-$C$27*(EXP((A32-$C$21)/$C$20)-1)),0))</f>
        <v>2013.8817594865538</v>
      </c>
      <c r="G32" s="71">
        <f t="shared" ref="G32:G63" si="1">IF(A32&lt;=$C$21,($C$5-$C$8)*(F32/$C$12)^(1/$C$11)+$C$8, ($C$28-$C$8)*(F32/$C$29)^(1/$C$11)+$C$8)</f>
        <v>53.408655028051456</v>
      </c>
      <c r="H32" s="72">
        <f t="shared" ref="H32:H63" si="2">A32-$C$6/2</f>
        <v>-21500</v>
      </c>
      <c r="I32" s="72">
        <f t="shared" ref="I32:I63" si="3">A32+$C$6/2</f>
        <v>-14500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2004.157011578842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1674.4465435154552</v>
      </c>
      <c r="G33" s="76">
        <f t="shared" si="1"/>
        <v>36.922090233295215</v>
      </c>
      <c r="H33" s="77">
        <f t="shared" si="2"/>
        <v>-11500</v>
      </c>
      <c r="I33" s="77">
        <f t="shared" si="3"/>
        <v>-4500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1964.783889556358</v>
      </c>
      <c r="F34" s="75">
        <f t="shared" si="5"/>
        <v>1636.6506060525053</v>
      </c>
      <c r="G34" s="76">
        <f t="shared" si="1"/>
        <v>35.274076790676986</v>
      </c>
      <c r="H34" s="77">
        <f t="shared" si="2"/>
        <v>-10500</v>
      </c>
      <c r="I34" s="77">
        <f t="shared" si="3"/>
        <v>-3500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1926.1842811502427</v>
      </c>
      <c r="F35" s="75">
        <f t="shared" si="5"/>
        <v>1598.0972600696703</v>
      </c>
      <c r="G35" s="76">
        <f t="shared" si="1"/>
        <v>33.631800528621397</v>
      </c>
      <c r="H35" s="77">
        <f t="shared" si="2"/>
        <v>-9500</v>
      </c>
      <c r="I35" s="77">
        <f t="shared" si="3"/>
        <v>-2500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1888.3429901229624</v>
      </c>
      <c r="F36" s="75">
        <f t="shared" si="5"/>
        <v>1558.7713275424187</v>
      </c>
      <c r="G36" s="76">
        <f t="shared" si="1"/>
        <v>31.996945535056522</v>
      </c>
      <c r="H36" s="77">
        <f t="shared" si="2"/>
        <v>-8500</v>
      </c>
      <c r="I36" s="77">
        <f t="shared" si="3"/>
        <v>-1500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1851.2451187781212</v>
      </c>
      <c r="F37" s="75">
        <f t="shared" si="5"/>
        <v>1518.6573262874695</v>
      </c>
      <c r="G37" s="76">
        <f t="shared" si="1"/>
        <v>30.371293164597269</v>
      </c>
      <c r="H37" s="77">
        <f t="shared" si="2"/>
        <v>-7500</v>
      </c>
      <c r="I37" s="77">
        <f t="shared" si="3"/>
        <v>-500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1814.8760620954026</v>
      </c>
      <c r="F38" s="75">
        <f t="shared" si="5"/>
        <v>1477.7394638676276</v>
      </c>
      <c r="G38" s="76">
        <f t="shared" si="1"/>
        <v>28.756726558969987</v>
      </c>
      <c r="H38" s="77">
        <f t="shared" si="2"/>
        <v>-6500</v>
      </c>
      <c r="I38" s="77">
        <f t="shared" si="3"/>
        <v>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1779.2215019807363</v>
      </c>
      <c r="F39" s="75">
        <f t="shared" si="5"/>
        <v>1436.0016313744773</v>
      </c>
      <c r="G39" s="76">
        <f t="shared" si="1"/>
        <v>27.155235362109103</v>
      </c>
      <c r="H39" s="77">
        <f t="shared" si="2"/>
        <v>-5500</v>
      </c>
      <c r="I39" s="77">
        <f t="shared" si="3"/>
        <v>1500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1744.2674016294231</v>
      </c>
      <c r="F40" s="75">
        <f t="shared" si="5"/>
        <v>1393.4273970864817</v>
      </c>
      <c r="G40" s="76">
        <f t="shared" si="1"/>
        <v>25.568920638040588</v>
      </c>
      <c r="H40" s="77">
        <f t="shared" si="2"/>
        <v>-4500</v>
      </c>
      <c r="I40" s="77">
        <f t="shared" si="3"/>
        <v>2500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1710</v>
      </c>
      <c r="F41" s="75">
        <f t="shared" si="5"/>
        <v>1350</v>
      </c>
      <c r="G41" s="76">
        <f t="shared" si="1"/>
        <v>24</v>
      </c>
      <c r="H41" s="77">
        <f t="shared" si="2"/>
        <v>-3500</v>
      </c>
      <c r="I41" s="77">
        <f t="shared" si="3"/>
        <v>3500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1676.4058063966716</v>
      </c>
      <c r="F42" s="75">
        <f t="shared" si="5"/>
        <v>1305.7023432306626</v>
      </c>
      <c r="G42" s="76">
        <f t="shared" si="1"/>
        <v>22.450812959579164</v>
      </c>
      <c r="H42" s="77">
        <f t="shared" si="2"/>
        <v>-2500</v>
      </c>
      <c r="I42" s="77">
        <f t="shared" si="3"/>
        <v>4500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1643.4715951581722</v>
      </c>
      <c r="F43" s="75">
        <f t="shared" si="5"/>
        <v>1260.5169872825199</v>
      </c>
      <c r="G43" s="76">
        <f t="shared" si="1"/>
        <v>20.923826505057455</v>
      </c>
      <c r="H43" s="77">
        <f t="shared" si="2"/>
        <v>-1500</v>
      </c>
      <c r="I43" s="77">
        <f t="shared" si="3"/>
        <v>5500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1611.1844004509708</v>
      </c>
      <c r="F44" s="75">
        <f t="shared" si="5"/>
        <v>1214.4261431823049</v>
      </c>
      <c r="G44" s="76">
        <f t="shared" si="1"/>
        <v>19.421640918448041</v>
      </c>
      <c r="H44" s="77">
        <f t="shared" si="2"/>
        <v>-500</v>
      </c>
      <c r="I44" s="77">
        <f t="shared" si="3"/>
        <v>6500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1579.5315111647647</v>
      </c>
      <c r="F45" s="75">
        <f t="shared" si="5"/>
        <v>1167.4116654761128</v>
      </c>
      <c r="G45" s="76">
        <f t="shared" si="1"/>
        <v>17.946995841181383</v>
      </c>
      <c r="H45" s="77">
        <f t="shared" si="2"/>
        <v>500</v>
      </c>
      <c r="I45" s="77">
        <f t="shared" si="3"/>
        <v>7500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1548.5004659082576</v>
      </c>
      <c r="F46" s="75">
        <f t="shared" si="5"/>
        <v>1119.4550450857364</v>
      </c>
      <c r="G46" s="76">
        <f t="shared" si="1"/>
        <v>16.502776598754345</v>
      </c>
      <c r="H46" s="77">
        <f t="shared" si="2"/>
        <v>1500</v>
      </c>
      <c r="I46" s="77">
        <f t="shared" si="3"/>
        <v>8500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1518.0790481032479</v>
      </c>
      <c r="F47" s="75">
        <f t="shared" si="5"/>
        <v>1070.5374020218469</v>
      </c>
      <c r="G47" s="76">
        <f t="shared" si="1"/>
        <v>15.092020795097092</v>
      </c>
      <c r="H47" s="77">
        <f t="shared" si="2"/>
        <v>2500</v>
      </c>
      <c r="I47" s="77">
        <f t="shared" si="3"/>
        <v>9500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1488.2552811750977</v>
      </c>
      <c r="F48" s="75">
        <f t="shared" si="5"/>
        <v>1020.6394779511531</v>
      </c>
      <c r="G48" s="76">
        <f t="shared" si="1"/>
        <v>13.717925187850568</v>
      </c>
      <c r="H48" s="77">
        <f t="shared" si="2"/>
        <v>3500</v>
      </c>
      <c r="I48" s="77">
        <f t="shared" si="3"/>
        <v>10500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1459.0174238376871</v>
      </c>
      <c r="F49" s="75">
        <f t="shared" si="5"/>
        <v>969.74162861460866</v>
      </c>
      <c r="G49" s="76">
        <f t="shared" si="1"/>
        <v>12.38385285620561</v>
      </c>
      <c r="H49" s="77">
        <f t="shared" si="2"/>
        <v>4500</v>
      </c>
      <c r="I49" s="77">
        <f t="shared" si="3"/>
        <v>11500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1430.3539654710014</v>
      </c>
      <c r="F50" s="75">
        <f t="shared" si="5"/>
        <v>917.8238160936844</v>
      </c>
      <c r="G50" s="76">
        <f t="shared" si="1"/>
        <v>11.093340673432406</v>
      </c>
      <c r="H50" s="77">
        <f t="shared" si="2"/>
        <v>5500</v>
      </c>
      <c r="I50" s="77">
        <f t="shared" si="3"/>
        <v>12500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1402.253621589527</v>
      </c>
      <c r="F51" s="75">
        <f t="shared" si="5"/>
        <v>864.86560092166349</v>
      </c>
      <c r="G51" s="76">
        <f t="shared" si="1"/>
        <v>9.8501070967254662</v>
      </c>
      <c r="H51" s="77">
        <f t="shared" si="2"/>
        <v>6500</v>
      </c>
      <c r="I51" s="77">
        <f t="shared" si="3"/>
        <v>13500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1374.7053293996748</v>
      </c>
      <c r="F52" s="75">
        <f t="shared" si="5"/>
        <v>810.84613403684887</v>
      </c>
      <c r="G52" s="76">
        <f t="shared" si="1"/>
        <v>8.6580602875062205</v>
      </c>
      <c r="H52" s="77">
        <f t="shared" si="2"/>
        <v>7500</v>
      </c>
      <c r="I52" s="77">
        <f t="shared" si="3"/>
        <v>14500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1347.6982434444817</v>
      </c>
      <c r="F53" s="75">
        <f t="shared" si="5"/>
        <v>755.74414857451984</v>
      </c>
      <c r="G53" s="76">
        <f t="shared" si="1"/>
        <v>7.5213065758633864</v>
      </c>
      <c r="H53" s="77">
        <f t="shared" si="2"/>
        <v>8500</v>
      </c>
      <c r="I53" s="77">
        <f t="shared" si="3"/>
        <v>15500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1321.2217313338738</v>
      </c>
      <c r="F54" s="75">
        <f t="shared" si="5"/>
        <v>699.53795149440373</v>
      </c>
      <c r="G54" s="76">
        <f t="shared" si="1"/>
        <v>6.4441592833710182</v>
      </c>
      <c r="H54" s="77">
        <f t="shared" si="2"/>
        <v>9500</v>
      </c>
      <c r="I54" s="77">
        <f t="shared" si="3"/>
        <v>16500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1295.2653695588126</v>
      </c>
      <c r="F55" s="75">
        <f t="shared" si="5"/>
        <v>642.20541504036578</v>
      </c>
      <c r="G55" s="76">
        <f t="shared" si="1"/>
        <v>5.4311479191067455</v>
      </c>
      <c r="H55" s="77">
        <f t="shared" si="2"/>
        <v>10500</v>
      </c>
      <c r="I55" s="77">
        <f t="shared" si="3"/>
        <v>17500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1269.8189393876748</v>
      </c>
      <c r="F56" s="75">
        <f t="shared" si="5"/>
        <v>583.72396802895707</v>
      </c>
      <c r="G56" s="76">
        <f t="shared" si="1"/>
        <v>4.4870277642992056</v>
      </c>
      <c r="H56" s="77">
        <f t="shared" si="2"/>
        <v>11500</v>
      </c>
      <c r="I56" s="77">
        <f t="shared" si="3"/>
        <v>18500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1244.8724228432523</v>
      </c>
      <c r="F57" s="75">
        <f t="shared" si="5"/>
        <v>524.07058696339016</v>
      </c>
      <c r="G57" s="76">
        <f t="shared" si="1"/>
        <v>3.6167898616645564</v>
      </c>
      <c r="H57" s="77">
        <f t="shared" si="2"/>
        <v>12500</v>
      </c>
      <c r="I57" s="77">
        <f t="shared" si="3"/>
        <v>19500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1220.4159987587841</v>
      </c>
      <c r="F58" s="75">
        <f t="shared" si="5"/>
        <v>463.22178696944525</v>
      </c>
      <c r="G58" s="76">
        <f t="shared" si="1"/>
        <v>2.8256714261486895</v>
      </c>
      <c r="H58" s="77">
        <f t="shared" si="2"/>
        <v>13500</v>
      </c>
      <c r="I58" s="77">
        <f t="shared" si="3"/>
        <v>20500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1196.4400389114728</v>
      </c>
      <c r="F59" s="75">
        <f t="shared" si="5"/>
        <v>401.15361254973357</v>
      </c>
      <c r="G59" s="76">
        <f t="shared" si="1"/>
        <v>2.1191666944750849</v>
      </c>
      <c r="H59" s="77">
        <f t="shared" si="2"/>
        <v>14500</v>
      </c>
      <c r="I59" s="77">
        <f t="shared" si="3"/>
        <v>21500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1172.9351042319608</v>
      </c>
      <c r="F60" s="75">
        <f t="shared" si="5"/>
        <v>337.84162815268536</v>
      </c>
      <c r="G60" s="76">
        <f t="shared" si="1"/>
        <v>1.5030382316096438</v>
      </c>
      <c r="H60" s="77">
        <f t="shared" si="2"/>
        <v>15500</v>
      </c>
      <c r="I60" s="77">
        <f t="shared" si="3"/>
        <v>22500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1149.8919410882713</v>
      </c>
      <c r="F61" s="75">
        <f t="shared" si="5"/>
        <v>273.26090855254404</v>
      </c>
      <c r="G61" s="76">
        <f t="shared" si="1"/>
        <v>0.98332871299373625</v>
      </c>
      <c r="H61" s="77">
        <f t="shared" si="2"/>
        <v>16500</v>
      </c>
      <c r="I61" s="77">
        <f t="shared" si="3"/>
        <v>23500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1141.0805518716627</v>
      </c>
      <c r="F62" s="75">
        <f t="shared" si="5"/>
        <v>207.78588440656824</v>
      </c>
      <c r="G62" s="76">
        <f t="shared" si="1"/>
        <v>0.56855932521639174</v>
      </c>
      <c r="H62" s="77">
        <f t="shared" si="2"/>
        <v>17500</v>
      </c>
      <c r="I62" s="77">
        <f t="shared" si="3"/>
        <v>24500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1132.3366825472738</v>
      </c>
      <c r="F63" s="75">
        <f t="shared" si="5"/>
        <v>141.80526412123999</v>
      </c>
      <c r="G63" s="76">
        <f t="shared" si="1"/>
        <v>0.2648063596048677</v>
      </c>
      <c r="H63" s="77">
        <f t="shared" si="2"/>
        <v>18500</v>
      </c>
      <c r="I63" s="77">
        <f t="shared" si="3"/>
        <v>25500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1123.6598157238359</v>
      </c>
      <c r="F64" s="75">
        <f t="shared" si="5"/>
        <v>75.31514349859124</v>
      </c>
      <c r="G64" s="76">
        <f t="shared" ref="G64:G95" si="8">IF(A64&lt;=$C$21,($C$5-$C$8)*(F64/$C$12)^(1/$C$11)+$C$8, ($C$28-$C$8)*(F64/$C$29)^(1/$C$11)+$C$8)</f>
        <v>7.4697887607748342E-2</v>
      </c>
      <c r="H64" s="77">
        <f t="shared" ref="H64:H95" si="9">A64-$C$6/2</f>
        <v>19500</v>
      </c>
      <c r="I64" s="77">
        <f t="shared" ref="I64:I95" si="10">A64+$C$6/2</f>
        <v>26500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1115.0494379747449</v>
      </c>
      <c r="F65" s="75">
        <f t="shared" si="5"/>
        <v>8.3115881925597943</v>
      </c>
      <c r="G65" s="76">
        <f t="shared" si="8"/>
        <v>9.097283724470702E-4</v>
      </c>
      <c r="H65" s="77">
        <f t="shared" si="9"/>
        <v>20500</v>
      </c>
      <c r="I65" s="77">
        <f t="shared" si="10"/>
        <v>27500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1106.5050398076812</v>
      </c>
      <c r="F66" s="75">
        <f t="shared" si="5"/>
        <v>0</v>
      </c>
      <c r="G66" s="76">
        <f t="shared" si="8"/>
        <v>0</v>
      </c>
      <c r="H66" s="77">
        <f t="shared" si="9"/>
        <v>21500</v>
      </c>
      <c r="I66" s="77">
        <f t="shared" si="10"/>
        <v>28500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1098.0261156344611</v>
      </c>
      <c r="F67" s="75">
        <f t="shared" si="5"/>
        <v>0</v>
      </c>
      <c r="G67" s="76">
        <f t="shared" si="8"/>
        <v>0</v>
      </c>
      <c r="H67" s="77">
        <f t="shared" si="9"/>
        <v>22500</v>
      </c>
      <c r="I67" s="77">
        <f t="shared" si="10"/>
        <v>29500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1089.6121637411209</v>
      </c>
      <c r="F68" s="75">
        <f t="shared" si="5"/>
        <v>0</v>
      </c>
      <c r="G68" s="76">
        <f t="shared" si="8"/>
        <v>0</v>
      </c>
      <c r="H68" s="77">
        <f t="shared" si="9"/>
        <v>23500</v>
      </c>
      <c r="I68" s="77">
        <f t="shared" si="10"/>
        <v>30500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1081.2626862582301</v>
      </c>
      <c r="F69" s="75">
        <f t="shared" si="5"/>
        <v>0</v>
      </c>
      <c r="G69" s="76">
        <f t="shared" si="8"/>
        <v>0</v>
      </c>
      <c r="H69" s="77">
        <f t="shared" si="9"/>
        <v>24500</v>
      </c>
      <c r="I69" s="77">
        <f t="shared" si="10"/>
        <v>31500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1072.9771891314304</v>
      </c>
      <c r="F70" s="75">
        <f t="shared" si="5"/>
        <v>0</v>
      </c>
      <c r="G70" s="76">
        <f t="shared" si="8"/>
        <v>0</v>
      </c>
      <c r="H70" s="77">
        <f t="shared" si="9"/>
        <v>25500</v>
      </c>
      <c r="I70" s="77">
        <f t="shared" si="10"/>
        <v>32500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1064.7551820922022</v>
      </c>
      <c r="F71" s="75">
        <f t="shared" si="5"/>
        <v>0</v>
      </c>
      <c r="G71" s="76">
        <f t="shared" si="8"/>
        <v>0</v>
      </c>
      <c r="H71" s="77">
        <f t="shared" si="9"/>
        <v>26500</v>
      </c>
      <c r="I71" s="77">
        <f t="shared" si="10"/>
        <v>33500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1056.596178628854</v>
      </c>
      <c r="F72" s="75">
        <f t="shared" si="5"/>
        <v>0</v>
      </c>
      <c r="G72" s="76">
        <f t="shared" si="8"/>
        <v>0</v>
      </c>
      <c r="H72" s="77">
        <f t="shared" si="9"/>
        <v>27500</v>
      </c>
      <c r="I72" s="77">
        <f t="shared" si="10"/>
        <v>34500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1048.4996959577354</v>
      </c>
      <c r="F73" s="75">
        <f t="shared" si="5"/>
        <v>0</v>
      </c>
      <c r="G73" s="76">
        <f t="shared" si="8"/>
        <v>0</v>
      </c>
      <c r="H73" s="77">
        <f t="shared" si="9"/>
        <v>28500</v>
      </c>
      <c r="I73" s="77">
        <f t="shared" si="10"/>
        <v>35500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1040.4652549946691</v>
      </c>
      <c r="F74" s="75">
        <f t="shared" si="5"/>
        <v>0</v>
      </c>
      <c r="G74" s="76">
        <f t="shared" si="8"/>
        <v>0</v>
      </c>
      <c r="H74" s="77">
        <f t="shared" si="9"/>
        <v>29500</v>
      </c>
      <c r="I74" s="77">
        <f t="shared" si="10"/>
        <v>36500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1032.4923803266031</v>
      </c>
      <c r="F75" s="75">
        <f t="shared" si="5"/>
        <v>0</v>
      </c>
      <c r="G75" s="76">
        <f t="shared" si="8"/>
        <v>0</v>
      </c>
      <c r="H75" s="77">
        <f t="shared" si="9"/>
        <v>30500</v>
      </c>
      <c r="I75" s="77">
        <f t="shared" si="10"/>
        <v>37500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1024.5806001834792</v>
      </c>
      <c r="F76" s="75">
        <f t="shared" si="5"/>
        <v>0</v>
      </c>
      <c r="G76" s="76">
        <f t="shared" si="8"/>
        <v>0</v>
      </c>
      <c r="H76" s="77">
        <f t="shared" si="9"/>
        <v>31500</v>
      </c>
      <c r="I76" s="77">
        <f t="shared" si="10"/>
        <v>38500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1016.7294464103178</v>
      </c>
      <c r="F77" s="75">
        <f t="shared" si="5"/>
        <v>0</v>
      </c>
      <c r="G77" s="76">
        <f t="shared" si="8"/>
        <v>0</v>
      </c>
      <c r="H77" s="77">
        <f t="shared" si="9"/>
        <v>32500</v>
      </c>
      <c r="I77" s="77">
        <f t="shared" si="10"/>
        <v>39500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1008.9384544395161</v>
      </c>
      <c r="F78" s="75">
        <f t="shared" si="5"/>
        <v>0</v>
      </c>
      <c r="G78" s="76">
        <f t="shared" si="8"/>
        <v>0</v>
      </c>
      <c r="H78" s="77">
        <f t="shared" si="9"/>
        <v>33500</v>
      </c>
      <c r="I78" s="77">
        <f t="shared" si="10"/>
        <v>40500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1001.207163263359</v>
      </c>
      <c r="F79" s="75">
        <f t="shared" si="5"/>
        <v>0</v>
      </c>
      <c r="G79" s="76">
        <f t="shared" si="8"/>
        <v>0</v>
      </c>
      <c r="H79" s="77">
        <f t="shared" si="9"/>
        <v>34500</v>
      </c>
      <c r="I79" s="77">
        <f t="shared" si="10"/>
        <v>41500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993.53511540673958</v>
      </c>
      <c r="F80" s="75">
        <f t="shared" si="5"/>
        <v>0</v>
      </c>
      <c r="G80" s="76">
        <f t="shared" si="8"/>
        <v>0</v>
      </c>
      <c r="H80" s="77">
        <f t="shared" si="9"/>
        <v>35500</v>
      </c>
      <c r="I80" s="77">
        <f t="shared" si="10"/>
        <v>42500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985.92185690009103</v>
      </c>
      <c r="F81" s="75">
        <f t="shared" si="5"/>
        <v>0</v>
      </c>
      <c r="G81" s="76">
        <f t="shared" si="8"/>
        <v>0</v>
      </c>
      <c r="H81" s="77">
        <f t="shared" si="9"/>
        <v>36500</v>
      </c>
      <c r="I81" s="77">
        <f t="shared" si="10"/>
        <v>43500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978.36693725252292</v>
      </c>
      <c r="F82" s="75">
        <f t="shared" si="5"/>
        <v>0</v>
      </c>
      <c r="G82" s="76">
        <f t="shared" si="8"/>
        <v>0</v>
      </c>
      <c r="H82" s="77">
        <f t="shared" si="9"/>
        <v>37500</v>
      </c>
      <c r="I82" s="77">
        <f t="shared" si="10"/>
        <v>44500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970.86990942516502</v>
      </c>
      <c r="F83" s="75">
        <f t="shared" si="5"/>
        <v>0</v>
      </c>
      <c r="G83" s="76">
        <f t="shared" si="8"/>
        <v>0</v>
      </c>
      <c r="H83" s="77">
        <f t="shared" si="9"/>
        <v>38500</v>
      </c>
      <c r="I83" s="77">
        <f t="shared" si="10"/>
        <v>45500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963.43032980471617</v>
      </c>
      <c r="F84" s="75">
        <f t="shared" si="5"/>
        <v>0</v>
      </c>
      <c r="G84" s="76">
        <f t="shared" si="8"/>
        <v>0</v>
      </c>
      <c r="H84" s="77">
        <f t="shared" si="9"/>
        <v>39500</v>
      </c>
      <c r="I84" s="77">
        <f t="shared" si="10"/>
        <v>46500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956.04775817719383</v>
      </c>
      <c r="F85" s="75">
        <f t="shared" si="5"/>
        <v>0</v>
      </c>
      <c r="G85" s="76">
        <f t="shared" si="8"/>
        <v>0</v>
      </c>
      <c r="H85" s="77">
        <f t="shared" si="9"/>
        <v>40500</v>
      </c>
      <c r="I85" s="77">
        <f t="shared" si="10"/>
        <v>47500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948.72175770188596</v>
      </c>
      <c r="F86" s="75">
        <f t="shared" si="5"/>
        <v>0</v>
      </c>
      <c r="G86" s="76">
        <f t="shared" si="8"/>
        <v>0</v>
      </c>
      <c r="H86" s="77">
        <f t="shared" si="9"/>
        <v>41500</v>
      </c>
      <c r="I86" s="77">
        <f t="shared" si="10"/>
        <v>48500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941.45189488550272</v>
      </c>
      <c r="F87" s="75">
        <f t="shared" si="5"/>
        <v>0</v>
      </c>
      <c r="G87" s="76">
        <f t="shared" si="8"/>
        <v>0</v>
      </c>
      <c r="H87" s="77">
        <f t="shared" si="9"/>
        <v>42500</v>
      </c>
      <c r="I87" s="77">
        <f t="shared" si="10"/>
        <v>49500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934.23773955652553</v>
      </c>
      <c r="F88" s="75">
        <f t="shared" si="5"/>
        <v>0</v>
      </c>
      <c r="G88" s="76">
        <f t="shared" si="8"/>
        <v>0</v>
      </c>
      <c r="H88" s="77">
        <f t="shared" si="9"/>
        <v>43500</v>
      </c>
      <c r="I88" s="77">
        <f t="shared" si="10"/>
        <v>50500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927.07886483975324</v>
      </c>
      <c r="F89" s="75">
        <f t="shared" si="5"/>
        <v>0</v>
      </c>
      <c r="G89" s="76">
        <f t="shared" si="8"/>
        <v>0</v>
      </c>
      <c r="H89" s="77">
        <f t="shared" si="9"/>
        <v>44500</v>
      </c>
      <c r="I89" s="77">
        <f t="shared" si="10"/>
        <v>51500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919.97484713104257</v>
      </c>
      <c r="F90" s="75">
        <f t="shared" si="5"/>
        <v>0</v>
      </c>
      <c r="G90" s="76">
        <f t="shared" si="8"/>
        <v>0</v>
      </c>
      <c r="H90" s="77">
        <f t="shared" si="9"/>
        <v>45500</v>
      </c>
      <c r="I90" s="77">
        <f t="shared" si="10"/>
        <v>52500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912.9252660722434</v>
      </c>
      <c r="F91" s="75">
        <f t="shared" si="5"/>
        <v>0</v>
      </c>
      <c r="G91" s="76">
        <f t="shared" si="8"/>
        <v>0</v>
      </c>
      <c r="H91" s="77">
        <f t="shared" si="9"/>
        <v>46500</v>
      </c>
      <c r="I91" s="77">
        <f t="shared" si="10"/>
        <v>53500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905.92970452632517</v>
      </c>
      <c r="F92" s="75">
        <f t="shared" si="5"/>
        <v>0</v>
      </c>
      <c r="G92" s="76">
        <f t="shared" si="8"/>
        <v>0</v>
      </c>
      <c r="H92" s="77">
        <f t="shared" si="9"/>
        <v>47500</v>
      </c>
      <c r="I92" s="77">
        <f t="shared" si="10"/>
        <v>54500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898.98774855269346</v>
      </c>
      <c r="F93" s="75">
        <f t="shared" si="5"/>
        <v>0</v>
      </c>
      <c r="G93" s="76">
        <f t="shared" si="8"/>
        <v>0</v>
      </c>
      <c r="H93" s="77">
        <f t="shared" si="9"/>
        <v>48500</v>
      </c>
      <c r="I93" s="77">
        <f t="shared" si="10"/>
        <v>55500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892.09898738269726</v>
      </c>
      <c r="F94" s="75">
        <f t="shared" si="5"/>
        <v>0</v>
      </c>
      <c r="G94" s="76">
        <f t="shared" si="8"/>
        <v>0</v>
      </c>
      <c r="H94" s="77">
        <f t="shared" si="9"/>
        <v>49500</v>
      </c>
      <c r="I94" s="77">
        <f t="shared" si="10"/>
        <v>56500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885.26301339532245</v>
      </c>
      <c r="F95" s="75">
        <f t="shared" si="5"/>
        <v>0</v>
      </c>
      <c r="G95" s="76">
        <f t="shared" si="8"/>
        <v>0</v>
      </c>
      <c r="H95" s="77">
        <f t="shared" si="9"/>
        <v>50500</v>
      </c>
      <c r="I95" s="77">
        <f t="shared" si="10"/>
        <v>57500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878.47942209307234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0</v>
      </c>
      <c r="H96" s="77">
        <f t="shared" ref="H96:H127" si="13">A96-$C$6/2</f>
        <v>51500</v>
      </c>
      <c r="I96" s="77">
        <f t="shared" ref="I96:I127" si="14">A96+$C$6/2</f>
        <v>58500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871.74781207803244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0</v>
      </c>
      <c r="H97" s="77">
        <f t="shared" si="13"/>
        <v>52500</v>
      </c>
      <c r="I97" s="77">
        <f t="shared" si="14"/>
        <v>59500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865.06778502811949</v>
      </c>
      <c r="F98" s="75">
        <f t="shared" si="15"/>
        <v>0</v>
      </c>
      <c r="G98" s="76">
        <f t="shared" si="12"/>
        <v>0</v>
      </c>
      <c r="H98" s="77">
        <f t="shared" si="13"/>
        <v>53500</v>
      </c>
      <c r="I98" s="77">
        <f t="shared" si="14"/>
        <v>60500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858.43894567351174</v>
      </c>
      <c r="F99" s="75">
        <f t="shared" si="15"/>
        <v>0</v>
      </c>
      <c r="G99" s="76">
        <f t="shared" si="12"/>
        <v>0</v>
      </c>
      <c r="H99" s="77">
        <f t="shared" si="13"/>
        <v>54500</v>
      </c>
      <c r="I99" s="77">
        <f t="shared" si="14"/>
        <v>61500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851.86090177325991</v>
      </c>
      <c r="F100" s="75">
        <f t="shared" si="15"/>
        <v>0</v>
      </c>
      <c r="G100" s="76">
        <f t="shared" si="12"/>
        <v>0</v>
      </c>
      <c r="H100" s="77">
        <f t="shared" si="13"/>
        <v>55500</v>
      </c>
      <c r="I100" s="77">
        <f t="shared" si="14"/>
        <v>62500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845.3332640920778</v>
      </c>
      <c r="F101" s="75">
        <f t="shared" si="15"/>
        <v>0</v>
      </c>
      <c r="G101" s="76">
        <f t="shared" si="12"/>
        <v>0</v>
      </c>
      <c r="H101" s="77">
        <f t="shared" si="13"/>
        <v>56500</v>
      </c>
      <c r="I101" s="77">
        <f t="shared" si="14"/>
        <v>63500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838.85564637731068</v>
      </c>
      <c r="F102" s="75">
        <f t="shared" si="15"/>
        <v>0</v>
      </c>
      <c r="G102" s="76">
        <f t="shared" si="12"/>
        <v>0</v>
      </c>
      <c r="H102" s="77">
        <f t="shared" si="13"/>
        <v>57500</v>
      </c>
      <c r="I102" s="77">
        <f t="shared" si="14"/>
        <v>64500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832.42766533607903</v>
      </c>
      <c r="F103" s="75">
        <f t="shared" si="15"/>
        <v>0</v>
      </c>
      <c r="G103" s="76">
        <f t="shared" si="12"/>
        <v>0</v>
      </c>
      <c r="H103" s="77">
        <f t="shared" si="13"/>
        <v>58500</v>
      </c>
      <c r="I103" s="77">
        <f t="shared" si="14"/>
        <v>65500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826.04894061260018</v>
      </c>
      <c r="F104" s="75">
        <f t="shared" si="15"/>
        <v>0</v>
      </c>
      <c r="G104" s="76">
        <f t="shared" si="12"/>
        <v>0</v>
      </c>
      <c r="H104" s="77">
        <f t="shared" si="13"/>
        <v>59500</v>
      </c>
      <c r="I104" s="77">
        <f t="shared" si="14"/>
        <v>66500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819.71909476567987</v>
      </c>
      <c r="F105" s="75">
        <f t="shared" si="15"/>
        <v>0</v>
      </c>
      <c r="G105" s="76">
        <f t="shared" si="12"/>
        <v>0</v>
      </c>
      <c r="H105" s="77">
        <f t="shared" si="13"/>
        <v>60500</v>
      </c>
      <c r="I105" s="77">
        <f t="shared" si="14"/>
        <v>67500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813.43775324637954</v>
      </c>
      <c r="F106" s="75">
        <f t="shared" si="15"/>
        <v>0</v>
      </c>
      <c r="G106" s="76">
        <f t="shared" si="12"/>
        <v>0</v>
      </c>
      <c r="H106" s="77">
        <f t="shared" si="13"/>
        <v>61500</v>
      </c>
      <c r="I106" s="77">
        <f t="shared" si="14"/>
        <v>68500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807.20454437585386</v>
      </c>
      <c r="F107" s="75">
        <f t="shared" si="15"/>
        <v>0</v>
      </c>
      <c r="G107" s="76">
        <f t="shared" si="12"/>
        <v>0</v>
      </c>
      <c r="H107" s="77">
        <f t="shared" si="13"/>
        <v>62500</v>
      </c>
      <c r="I107" s="77">
        <f t="shared" si="14"/>
        <v>69500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801.01909932335661</v>
      </c>
      <c r="F108" s="75">
        <f t="shared" si="15"/>
        <v>0</v>
      </c>
      <c r="G108" s="76">
        <f t="shared" si="12"/>
        <v>0</v>
      </c>
      <c r="H108" s="77">
        <f t="shared" si="13"/>
        <v>63500</v>
      </c>
      <c r="I108" s="77">
        <f t="shared" si="14"/>
        <v>70500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794.88105208441743</v>
      </c>
      <c r="F109" s="75">
        <f t="shared" si="15"/>
        <v>0</v>
      </c>
      <c r="G109" s="76">
        <f t="shared" si="12"/>
        <v>0</v>
      </c>
      <c r="H109" s="77">
        <f t="shared" si="13"/>
        <v>64500</v>
      </c>
      <c r="I109" s="77">
        <f t="shared" si="14"/>
        <v>71500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788.79003945918373</v>
      </c>
      <c r="F110" s="75">
        <f t="shared" si="15"/>
        <v>0</v>
      </c>
      <c r="G110" s="76">
        <f t="shared" si="12"/>
        <v>0</v>
      </c>
      <c r="H110" s="77">
        <f t="shared" si="13"/>
        <v>65500</v>
      </c>
      <c r="I110" s="77">
        <f t="shared" si="14"/>
        <v>72500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782.74570103093015</v>
      </c>
      <c r="F111" s="75">
        <f t="shared" si="15"/>
        <v>0</v>
      </c>
      <c r="G111" s="76">
        <f t="shared" si="12"/>
        <v>0</v>
      </c>
      <c r="H111" s="77">
        <f t="shared" si="13"/>
        <v>66500</v>
      </c>
      <c r="I111" s="77">
        <f t="shared" si="14"/>
        <v>73500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776.74767914473171</v>
      </c>
      <c r="F112" s="75">
        <f t="shared" si="15"/>
        <v>0</v>
      </c>
      <c r="G112" s="76">
        <f t="shared" si="12"/>
        <v>0</v>
      </c>
      <c r="H112" s="77">
        <f t="shared" si="13"/>
        <v>67500</v>
      </c>
      <c r="I112" s="77">
        <f t="shared" si="14"/>
        <v>74500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770.79561888630064</v>
      </c>
      <c r="F113" s="75">
        <f t="shared" si="15"/>
        <v>0</v>
      </c>
      <c r="G113" s="76">
        <f t="shared" si="12"/>
        <v>0</v>
      </c>
      <c r="H113" s="77">
        <f t="shared" si="13"/>
        <v>68500</v>
      </c>
      <c r="I113" s="77">
        <f t="shared" si="14"/>
        <v>75500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764.88916806098564</v>
      </c>
      <c r="F114" s="75">
        <f t="shared" si="15"/>
        <v>0</v>
      </c>
      <c r="G114" s="76">
        <f t="shared" si="12"/>
        <v>0</v>
      </c>
      <c r="H114" s="77">
        <f t="shared" si="13"/>
        <v>69500</v>
      </c>
      <c r="I114" s="77">
        <f t="shared" si="14"/>
        <v>76500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759.02797717293163</v>
      </c>
      <c r="F115" s="75">
        <f t="shared" si="15"/>
        <v>0</v>
      </c>
      <c r="G115" s="76">
        <f t="shared" si="12"/>
        <v>0</v>
      </c>
      <c r="H115" s="77">
        <f t="shared" si="13"/>
        <v>70500</v>
      </c>
      <c r="I115" s="77">
        <f t="shared" si="14"/>
        <v>77500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753.21169940439972</v>
      </c>
      <c r="F116" s="75">
        <f t="shared" si="15"/>
        <v>0</v>
      </c>
      <c r="G116" s="76">
        <f t="shared" si="12"/>
        <v>0</v>
      </c>
      <c r="H116" s="77">
        <f t="shared" si="13"/>
        <v>71500</v>
      </c>
      <c r="I116" s="77">
        <f t="shared" si="14"/>
        <v>78500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747.43999059524492</v>
      </c>
      <c r="F117" s="75">
        <f t="shared" si="15"/>
        <v>0</v>
      </c>
      <c r="G117" s="76">
        <f t="shared" si="12"/>
        <v>0</v>
      </c>
      <c r="H117" s="77">
        <f t="shared" si="13"/>
        <v>72500</v>
      </c>
      <c r="I117" s="77">
        <f t="shared" si="14"/>
        <v>79500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741.71250922255172</v>
      </c>
      <c r="F118" s="75">
        <f t="shared" si="15"/>
        <v>0</v>
      </c>
      <c r="G118" s="76">
        <f t="shared" si="12"/>
        <v>0</v>
      </c>
      <c r="H118" s="77">
        <f t="shared" si="13"/>
        <v>73500</v>
      </c>
      <c r="I118" s="77">
        <f t="shared" si="14"/>
        <v>80500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736.02891638042604</v>
      </c>
      <c r="F119" s="75">
        <f t="shared" si="15"/>
        <v>0</v>
      </c>
      <c r="G119" s="76">
        <f t="shared" si="12"/>
        <v>0</v>
      </c>
      <c r="H119" s="77">
        <f t="shared" si="13"/>
        <v>74500</v>
      </c>
      <c r="I119" s="77">
        <f t="shared" si="14"/>
        <v>81500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730.38887575994079</v>
      </c>
      <c r="F120" s="75">
        <f t="shared" si="15"/>
        <v>0</v>
      </c>
      <c r="G120" s="76">
        <f t="shared" si="12"/>
        <v>0</v>
      </c>
      <c r="H120" s="77">
        <f t="shared" si="13"/>
        <v>75500</v>
      </c>
      <c r="I120" s="77">
        <f t="shared" si="14"/>
        <v>82500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724.79205362923585</v>
      </c>
      <c r="F121" s="75">
        <f t="shared" si="15"/>
        <v>0</v>
      </c>
      <c r="G121" s="76">
        <f t="shared" si="12"/>
        <v>0</v>
      </c>
      <c r="H121" s="77">
        <f t="shared" si="13"/>
        <v>76500</v>
      </c>
      <c r="I121" s="77">
        <f t="shared" si="14"/>
        <v>83500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719.23811881377139</v>
      </c>
      <c r="F122" s="75">
        <f t="shared" si="15"/>
        <v>0</v>
      </c>
      <c r="G122" s="76">
        <f t="shared" si="12"/>
        <v>0</v>
      </c>
      <c r="H122" s="77">
        <f t="shared" si="13"/>
        <v>77500</v>
      </c>
      <c r="I122" s="77">
        <f t="shared" si="14"/>
        <v>84500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713.72674267673051</v>
      </c>
      <c r="F123" s="75">
        <f t="shared" si="15"/>
        <v>0</v>
      </c>
      <c r="G123" s="76">
        <f t="shared" si="12"/>
        <v>0</v>
      </c>
      <c r="H123" s="77">
        <f t="shared" si="13"/>
        <v>78500</v>
      </c>
      <c r="I123" s="77">
        <f t="shared" si="14"/>
        <v>85500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708.25759909957401</v>
      </c>
      <c r="F124" s="75">
        <f t="shared" si="15"/>
        <v>0</v>
      </c>
      <c r="G124" s="76">
        <f t="shared" si="12"/>
        <v>0</v>
      </c>
      <c r="H124" s="77">
        <f t="shared" si="13"/>
        <v>79500</v>
      </c>
      <c r="I124" s="77">
        <f t="shared" si="14"/>
        <v>86500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702.83036446274298</v>
      </c>
      <c r="F125" s="75">
        <f t="shared" si="15"/>
        <v>0</v>
      </c>
      <c r="G125" s="76">
        <f t="shared" si="12"/>
        <v>0</v>
      </c>
      <c r="H125" s="77">
        <f t="shared" si="13"/>
        <v>80500</v>
      </c>
      <c r="I125" s="77">
        <f t="shared" si="14"/>
        <v>87500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697.44471762650983</v>
      </c>
      <c r="F126" s="75">
        <f t="shared" si="15"/>
        <v>0</v>
      </c>
      <c r="G126" s="76">
        <f t="shared" si="12"/>
        <v>0</v>
      </c>
      <c r="H126" s="77">
        <f t="shared" si="13"/>
        <v>81500</v>
      </c>
      <c r="I126" s="77">
        <f t="shared" si="14"/>
        <v>88500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692.10033991197542</v>
      </c>
      <c r="F127" s="75">
        <f t="shared" si="15"/>
        <v>0</v>
      </c>
      <c r="G127" s="76">
        <f t="shared" si="12"/>
        <v>0</v>
      </c>
      <c r="H127" s="77">
        <f t="shared" si="13"/>
        <v>82500</v>
      </c>
      <c r="I127" s="77">
        <f t="shared" si="14"/>
        <v>89500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686.79691508221276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83500</v>
      </c>
      <c r="I128" s="77">
        <f t="shared" ref="I128:I159" si="20">A128+$C$6/2</f>
        <v>90500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681.53412932355434</v>
      </c>
      <c r="F129" s="75">
        <f t="shared" si="15"/>
        <v>0</v>
      </c>
      <c r="G129" s="76">
        <f t="shared" si="18"/>
        <v>0</v>
      </c>
      <c r="H129" s="77">
        <f t="shared" si="19"/>
        <v>84500</v>
      </c>
      <c r="I129" s="77">
        <f t="shared" si="20"/>
        <v>91500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676.31167122702323</v>
      </c>
      <c r="F130" s="75">
        <f t="shared" si="15"/>
        <v>0</v>
      </c>
      <c r="G130" s="76">
        <f t="shared" si="18"/>
        <v>0</v>
      </c>
      <c r="H130" s="77">
        <f t="shared" si="19"/>
        <v>85500</v>
      </c>
      <c r="I130" s="77">
        <f t="shared" si="20"/>
        <v>92500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671.1292317699066</v>
      </c>
      <c r="F131" s="75">
        <f t="shared" si="15"/>
        <v>0</v>
      </c>
      <c r="G131" s="76">
        <f t="shared" si="18"/>
        <v>0</v>
      </c>
      <c r="H131" s="77">
        <f t="shared" si="19"/>
        <v>86500</v>
      </c>
      <c r="I131" s="77">
        <f t="shared" si="20"/>
        <v>93500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665.98650429746988</v>
      </c>
      <c r="F132" s="75">
        <f t="shared" si="15"/>
        <v>0</v>
      </c>
      <c r="G132" s="76">
        <f t="shared" si="18"/>
        <v>0</v>
      </c>
      <c r="H132" s="77">
        <f t="shared" si="19"/>
        <v>87500</v>
      </c>
      <c r="I132" s="77">
        <f t="shared" si="20"/>
        <v>94500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660.88318450481199</v>
      </c>
      <c r="F133" s="75">
        <f t="shared" si="15"/>
        <v>0</v>
      </c>
      <c r="G133" s="76">
        <f t="shared" si="18"/>
        <v>0</v>
      </c>
      <c r="H133" s="77">
        <f t="shared" si="19"/>
        <v>88500</v>
      </c>
      <c r="I133" s="77">
        <f t="shared" si="20"/>
        <v>95500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655.8189704188585</v>
      </c>
      <c r="F134" s="75">
        <f t="shared" si="15"/>
        <v>0</v>
      </c>
      <c r="G134" s="76">
        <f t="shared" si="18"/>
        <v>0</v>
      </c>
      <c r="H134" s="77">
        <f t="shared" si="19"/>
        <v>89500</v>
      </c>
      <c r="I134" s="77">
        <f t="shared" si="20"/>
        <v>96500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650.79356238049365</v>
      </c>
      <c r="F135" s="75">
        <f t="shared" si="15"/>
        <v>0</v>
      </c>
      <c r="G135" s="76">
        <f t="shared" si="18"/>
        <v>0</v>
      </c>
      <c r="H135" s="77">
        <f t="shared" si="19"/>
        <v>90500</v>
      </c>
      <c r="I135" s="77">
        <f t="shared" si="20"/>
        <v>97500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645.80666302682857</v>
      </c>
      <c r="F136" s="75">
        <f t="shared" si="15"/>
        <v>0</v>
      </c>
      <c r="G136" s="76">
        <f t="shared" si="18"/>
        <v>0</v>
      </c>
      <c r="H136" s="77">
        <f t="shared" si="19"/>
        <v>91500</v>
      </c>
      <c r="I136" s="77">
        <f t="shared" si="20"/>
        <v>98500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640.85797727360625</v>
      </c>
      <c r="F137" s="75">
        <f t="shared" si="15"/>
        <v>0</v>
      </c>
      <c r="G137" s="76">
        <f t="shared" si="18"/>
        <v>0</v>
      </c>
      <c r="H137" s="77">
        <f t="shared" si="19"/>
        <v>92500</v>
      </c>
      <c r="I137" s="77">
        <f t="shared" si="20"/>
        <v>99500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635.94721229774086</v>
      </c>
      <c r="F138" s="75">
        <f t="shared" si="15"/>
        <v>0</v>
      </c>
      <c r="G138" s="76">
        <f t="shared" si="18"/>
        <v>0</v>
      </c>
      <c r="H138" s="77">
        <f t="shared" si="19"/>
        <v>93500</v>
      </c>
      <c r="I138" s="77">
        <f t="shared" si="20"/>
        <v>100500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631.07407751998994</v>
      </c>
      <c r="F139" s="75">
        <f t="shared" si="15"/>
        <v>0</v>
      </c>
      <c r="G139" s="76">
        <f t="shared" si="18"/>
        <v>0</v>
      </c>
      <c r="H139" s="77">
        <f t="shared" si="19"/>
        <v>94500</v>
      </c>
      <c r="I139" s="77">
        <f t="shared" si="20"/>
        <v>101500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626.23828458776177</v>
      </c>
      <c r="F140" s="75">
        <f t="shared" si="15"/>
        <v>0</v>
      </c>
      <c r="G140" s="76">
        <f t="shared" si="18"/>
        <v>0</v>
      </c>
      <c r="H140" s="77">
        <f t="shared" si="19"/>
        <v>95500</v>
      </c>
      <c r="I140" s="77">
        <f t="shared" si="20"/>
        <v>102500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621.43954735805164</v>
      </c>
      <c r="F141" s="75">
        <f t="shared" si="15"/>
        <v>0</v>
      </c>
      <c r="G141" s="76">
        <f t="shared" si="18"/>
        <v>0</v>
      </c>
      <c r="H141" s="77">
        <f t="shared" si="19"/>
        <v>96500</v>
      </c>
      <c r="I141" s="77">
        <f t="shared" si="20"/>
        <v>103500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616.67758188051062</v>
      </c>
      <c r="F142" s="75">
        <f t="shared" si="15"/>
        <v>0</v>
      </c>
      <c r="G142" s="76">
        <f t="shared" si="18"/>
        <v>0</v>
      </c>
      <c r="H142" s="77">
        <f t="shared" si="19"/>
        <v>97500</v>
      </c>
      <c r="I142" s="77">
        <f t="shared" si="20"/>
        <v>104500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611.95210638064452</v>
      </c>
      <c r="F143" s="75">
        <f t="shared" si="15"/>
        <v>0</v>
      </c>
      <c r="G143" s="76">
        <f t="shared" si="18"/>
        <v>0</v>
      </c>
      <c r="H143" s="77">
        <f t="shared" si="19"/>
        <v>98500</v>
      </c>
      <c r="I143" s="77">
        <f t="shared" si="20"/>
        <v>105500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607.26284124313941</v>
      </c>
      <c r="F144" s="75">
        <f t="shared" si="15"/>
        <v>0</v>
      </c>
      <c r="G144" s="76">
        <f t="shared" si="18"/>
        <v>0</v>
      </c>
      <c r="H144" s="77">
        <f t="shared" si="19"/>
        <v>99500</v>
      </c>
      <c r="I144" s="77">
        <f t="shared" si="20"/>
        <v>106500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602.60950899531724</v>
      </c>
      <c r="F145" s="75">
        <f t="shared" si="15"/>
        <v>0</v>
      </c>
      <c r="G145" s="76">
        <f t="shared" si="18"/>
        <v>0</v>
      </c>
      <c r="H145" s="77">
        <f t="shared" si="19"/>
        <v>100500</v>
      </c>
      <c r="I145" s="77">
        <f t="shared" si="20"/>
        <v>107500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597.99183429071684</v>
      </c>
      <c r="F146" s="75">
        <f t="shared" si="15"/>
        <v>0</v>
      </c>
      <c r="G146" s="76">
        <f t="shared" si="18"/>
        <v>0</v>
      </c>
      <c r="H146" s="77">
        <f t="shared" si="19"/>
        <v>101500</v>
      </c>
      <c r="I146" s="77">
        <f t="shared" si="20"/>
        <v>108500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593.40954389280125</v>
      </c>
      <c r="F147" s="75">
        <f t="shared" si="15"/>
        <v>0</v>
      </c>
      <c r="G147" s="76">
        <f t="shared" si="18"/>
        <v>0</v>
      </c>
      <c r="H147" s="77">
        <f t="shared" si="19"/>
        <v>102500</v>
      </c>
      <c r="I147" s="77">
        <f t="shared" si="20"/>
        <v>109500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588.86236665879005</v>
      </c>
      <c r="F148" s="75">
        <f t="shared" si="15"/>
        <v>0</v>
      </c>
      <c r="G148" s="76">
        <f t="shared" si="18"/>
        <v>0</v>
      </c>
      <c r="H148" s="77">
        <f t="shared" si="19"/>
        <v>103500</v>
      </c>
      <c r="I148" s="77">
        <f t="shared" si="20"/>
        <v>110500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584.35003352361446</v>
      </c>
      <c r="F149" s="75">
        <f t="shared" si="15"/>
        <v>0</v>
      </c>
      <c r="G149" s="76">
        <f t="shared" si="18"/>
        <v>0</v>
      </c>
      <c r="H149" s="77">
        <f t="shared" si="19"/>
        <v>104500</v>
      </c>
      <c r="I149" s="77">
        <f t="shared" si="20"/>
        <v>111500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579.87227748399755</v>
      </c>
      <c r="F150" s="75">
        <f t="shared" si="15"/>
        <v>0</v>
      </c>
      <c r="G150" s="76">
        <f t="shared" si="18"/>
        <v>0</v>
      </c>
      <c r="H150" s="77">
        <f t="shared" si="19"/>
        <v>105500</v>
      </c>
      <c r="I150" s="77">
        <f t="shared" si="20"/>
        <v>112500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575.42883358265408</v>
      </c>
      <c r="F151" s="75">
        <f t="shared" si="15"/>
        <v>0</v>
      </c>
      <c r="G151" s="76">
        <f t="shared" si="18"/>
        <v>0</v>
      </c>
      <c r="H151" s="77">
        <f t="shared" si="19"/>
        <v>106500</v>
      </c>
      <c r="I151" s="77">
        <f t="shared" si="20"/>
        <v>113500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571.01943889261281</v>
      </c>
      <c r="F152" s="75">
        <f t="shared" si="15"/>
        <v>0</v>
      </c>
      <c r="G152" s="76">
        <f t="shared" si="18"/>
        <v>0</v>
      </c>
      <c r="H152" s="77">
        <f t="shared" si="19"/>
        <v>107500</v>
      </c>
      <c r="I152" s="77">
        <f t="shared" si="20"/>
        <v>114500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566.64383250165884</v>
      </c>
      <c r="F153" s="75">
        <f t="shared" si="15"/>
        <v>0</v>
      </c>
      <c r="G153" s="76">
        <f t="shared" si="18"/>
        <v>0</v>
      </c>
      <c r="H153" s="77">
        <f t="shared" si="19"/>
        <v>108500</v>
      </c>
      <c r="I153" s="77">
        <f t="shared" si="20"/>
        <v>115500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562.30175549689477</v>
      </c>
      <c r="F154" s="75">
        <f t="shared" si="15"/>
        <v>0</v>
      </c>
      <c r="G154" s="76">
        <f t="shared" si="18"/>
        <v>0</v>
      </c>
      <c r="H154" s="77">
        <f t="shared" si="19"/>
        <v>109500</v>
      </c>
      <c r="I154" s="77">
        <f t="shared" si="20"/>
        <v>116500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557.99295094942033</v>
      </c>
      <c r="F155" s="75">
        <f t="shared" si="15"/>
        <v>0</v>
      </c>
      <c r="G155" s="76">
        <f t="shared" si="18"/>
        <v>0</v>
      </c>
      <c r="H155" s="77">
        <f t="shared" si="19"/>
        <v>110500</v>
      </c>
      <c r="I155" s="77">
        <f t="shared" si="20"/>
        <v>117500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553.71716389912922</v>
      </c>
      <c r="F156" s="75">
        <f t="shared" si="15"/>
        <v>0</v>
      </c>
      <c r="G156" s="76">
        <f t="shared" si="18"/>
        <v>0</v>
      </c>
      <c r="H156" s="77">
        <f t="shared" si="19"/>
        <v>111500</v>
      </c>
      <c r="I156" s="77">
        <f t="shared" si="20"/>
        <v>118500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549.47414133962297</v>
      </c>
      <c r="F157" s="75">
        <f t="shared" si="15"/>
        <v>0</v>
      </c>
      <c r="G157" s="76">
        <f t="shared" si="18"/>
        <v>0</v>
      </c>
      <c r="H157" s="77">
        <f t="shared" si="19"/>
        <v>112500</v>
      </c>
      <c r="I157" s="77">
        <f t="shared" si="20"/>
        <v>119500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545.26363220324015</v>
      </c>
      <c r="F158" s="75">
        <f t="shared" si="15"/>
        <v>0</v>
      </c>
      <c r="G158" s="76">
        <f t="shared" si="18"/>
        <v>0</v>
      </c>
      <c r="H158" s="77">
        <f t="shared" si="19"/>
        <v>113500</v>
      </c>
      <c r="I158" s="77">
        <f t="shared" si="20"/>
        <v>120500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541.08538734619958</v>
      </c>
      <c r="F159" s="75">
        <f t="shared" si="15"/>
        <v>0</v>
      </c>
      <c r="G159" s="76">
        <f t="shared" si="18"/>
        <v>0</v>
      </c>
      <c r="H159" s="77">
        <f t="shared" si="19"/>
        <v>114500</v>
      </c>
      <c r="I159" s="77">
        <f t="shared" si="20"/>
        <v>121500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536.93915953385874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115500</v>
      </c>
      <c r="I160" s="77">
        <f t="shared" ref="I160:I167" si="24">A160+$C$6/2</f>
        <v>122500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532.82470342608406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116500</v>
      </c>
      <c r="I161" s="77">
        <f t="shared" si="24"/>
        <v>123500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528.74177556273378</v>
      </c>
      <c r="F162" s="75">
        <f t="shared" si="25"/>
        <v>0</v>
      </c>
      <c r="G162" s="76">
        <f t="shared" si="22"/>
        <v>0</v>
      </c>
      <c r="H162" s="77">
        <f t="shared" si="23"/>
        <v>117500</v>
      </c>
      <c r="I162" s="77">
        <f t="shared" si="24"/>
        <v>124500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524.69013434925182</v>
      </c>
      <c r="F163" s="75">
        <f t="shared" si="25"/>
        <v>0</v>
      </c>
      <c r="G163" s="76">
        <f t="shared" si="22"/>
        <v>0</v>
      </c>
      <c r="H163" s="77">
        <f t="shared" si="23"/>
        <v>118500</v>
      </c>
      <c r="I163" s="77">
        <f t="shared" si="24"/>
        <v>125500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520.66954004237255</v>
      </c>
      <c r="F164" s="75">
        <f t="shared" si="25"/>
        <v>0</v>
      </c>
      <c r="G164" s="76">
        <f t="shared" si="22"/>
        <v>0</v>
      </c>
      <c r="H164" s="77">
        <f t="shared" si="23"/>
        <v>119500</v>
      </c>
      <c r="I164" s="77">
        <f t="shared" si="24"/>
        <v>126500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516.67975473593413</v>
      </c>
      <c r="F165" s="75">
        <f t="shared" si="25"/>
        <v>0</v>
      </c>
      <c r="G165" s="76">
        <f t="shared" si="22"/>
        <v>0</v>
      </c>
      <c r="H165" s="77">
        <f t="shared" si="23"/>
        <v>120500</v>
      </c>
      <c r="I165" s="77">
        <f t="shared" si="24"/>
        <v>127500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512.72054234680172</v>
      </c>
      <c r="F166" s="75">
        <f t="shared" si="25"/>
        <v>0</v>
      </c>
      <c r="G166" s="76">
        <f t="shared" si="22"/>
        <v>0</v>
      </c>
      <c r="H166" s="77">
        <f t="shared" si="23"/>
        <v>121500</v>
      </c>
      <c r="I166" s="77">
        <f t="shared" si="24"/>
        <v>128500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508.79166860089776</v>
      </c>
      <c r="F167" s="84">
        <f t="shared" si="25"/>
        <v>0</v>
      </c>
      <c r="G167" s="85">
        <f t="shared" si="22"/>
        <v>0</v>
      </c>
      <c r="H167" s="86">
        <f t="shared" si="23"/>
        <v>122500</v>
      </c>
      <c r="I167" s="86">
        <f t="shared" si="24"/>
        <v>129500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S27" sqref="S2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2" t="s">
        <v>55</v>
      </c>
      <c r="B3" s="153"/>
      <c r="C3" s="153"/>
      <c r="D3" s="154"/>
      <c r="F3" s="158" t="s">
        <v>11</v>
      </c>
      <c r="G3" s="159"/>
      <c r="H3" s="159"/>
      <c r="I3" s="160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40000</v>
      </c>
      <c r="G5" s="116">
        <v>13</v>
      </c>
      <c r="H5" s="109">
        <v>27000</v>
      </c>
      <c r="I5" s="107">
        <v>15.5</v>
      </c>
      <c r="Q5" s="13"/>
    </row>
    <row r="6" spans="1:17" x14ac:dyDescent="0.25">
      <c r="A6" s="20" t="s">
        <v>21</v>
      </c>
      <c r="B6" s="15" t="s">
        <v>22</v>
      </c>
      <c r="C6" s="16">
        <v>8000</v>
      </c>
      <c r="D6" s="17" t="s">
        <v>7</v>
      </c>
      <c r="F6" s="44">
        <v>45000</v>
      </c>
      <c r="G6" s="19">
        <v>10.199999999999999</v>
      </c>
      <c r="H6" s="18">
        <v>34000</v>
      </c>
      <c r="I6" s="108">
        <v>12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1.1000000000000001</v>
      </c>
      <c r="D7" s="17" t="s">
        <v>7</v>
      </c>
      <c r="F7" s="44">
        <v>48000</v>
      </c>
      <c r="G7" s="19">
        <v>8.5</v>
      </c>
      <c r="H7" s="18">
        <v>40000</v>
      </c>
      <c r="I7" s="108">
        <v>8.1999999999999993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1.5</v>
      </c>
      <c r="D8" s="98" t="s">
        <v>13</v>
      </c>
      <c r="F8" s="44">
        <v>53000</v>
      </c>
      <c r="G8" s="19">
        <v>5.5</v>
      </c>
      <c r="H8" s="18">
        <v>48000</v>
      </c>
      <c r="I8" s="108">
        <v>4.0999999999999996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55000</v>
      </c>
      <c r="G9" s="19">
        <v>4</v>
      </c>
      <c r="H9" s="18">
        <v>53000</v>
      </c>
      <c r="I9" s="108">
        <v>2.2999999999999998</v>
      </c>
      <c r="K9" s="21"/>
      <c r="L9" s="21"/>
      <c r="M9" s="21"/>
      <c r="Q9" s="13"/>
    </row>
    <row r="10" spans="1:17" ht="15.75" thickBot="1" x14ac:dyDescent="0.3">
      <c r="A10" s="155" t="s">
        <v>53</v>
      </c>
      <c r="B10" s="156"/>
      <c r="C10" s="156"/>
      <c r="D10" s="157"/>
      <c r="E10" s="21"/>
      <c r="F10" s="44">
        <v>56000</v>
      </c>
      <c r="G10" s="35">
        <v>3.3</v>
      </c>
      <c r="H10" s="18">
        <v>55000</v>
      </c>
      <c r="I10" s="108">
        <v>1.7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</v>
      </c>
      <c r="D11" s="30"/>
      <c r="F11" s="44">
        <v>60000</v>
      </c>
      <c r="G11" s="19">
        <v>2</v>
      </c>
      <c r="H11" s="18">
        <v>58000</v>
      </c>
      <c r="I11" s="108">
        <v>1.5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67</v>
      </c>
      <c r="D12" s="34" t="s">
        <v>37</v>
      </c>
      <c r="F12" s="18">
        <v>64000</v>
      </c>
      <c r="G12" s="19">
        <v>1.5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33.5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5" t="s">
        <v>3</v>
      </c>
      <c r="B16" s="156"/>
      <c r="C16" s="156"/>
      <c r="D16" s="157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1710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1149.8919410882713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50400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130000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20000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6" t="s">
        <v>56</v>
      </c>
      <c r="B24" s="156"/>
      <c r="C24" s="156"/>
      <c r="D24" s="157"/>
      <c r="F24" s="161" t="s">
        <v>43</v>
      </c>
      <c r="G24" s="162"/>
      <c r="H24" s="162"/>
      <c r="I24" s="163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0.43990573448546738</v>
      </c>
      <c r="D25" s="30"/>
      <c r="F25" s="143"/>
      <c r="G25" s="144"/>
      <c r="H25" s="144"/>
      <c r="I25" s="145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26.321739390350295</v>
      </c>
      <c r="D26" s="54" t="s">
        <v>34</v>
      </c>
      <c r="F26" s="146"/>
      <c r="G26" s="147"/>
      <c r="H26" s="147"/>
      <c r="I26" s="148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2.1475423723049336</v>
      </c>
      <c r="D27" s="54"/>
      <c r="F27" s="146"/>
      <c r="G27" s="147"/>
      <c r="H27" s="147"/>
      <c r="I27" s="148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22.18161088159756</v>
      </c>
      <c r="D28" s="17" t="s">
        <v>13</v>
      </c>
      <c r="E28" s="21"/>
      <c r="F28" s="146"/>
      <c r="G28" s="147"/>
      <c r="H28" s="147"/>
      <c r="I28" s="148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52.64347878070059</v>
      </c>
      <c r="D29" s="26"/>
      <c r="E29" s="21"/>
      <c r="F29" s="149"/>
      <c r="G29" s="150"/>
      <c r="H29" s="150"/>
      <c r="I29" s="151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2444.000455434742</v>
      </c>
      <c r="F32" s="70">
        <f>IF(A32&lt;=$C$21,IF($C$12*(1-$C$25*(EXP(A32/$C$19)-1))&gt;0,$C$12*(1-$C$25*(EXP(A32/$C$19)-1)),0),IF($C$29*(1-$C$27*(EXP((A32-$C$21)/$C$20)-1))&gt;0,$C$29*(1-$C$27*(EXP((A32-$C$21)/$C$20)-1)),0))</f>
        <v>75.851756793154053</v>
      </c>
      <c r="G32" s="71">
        <f t="shared" ref="G32:G95" si="1">IF(A32&lt;=$C$21,($C$5-$C$8)*(F32/$C$12)^(1/$C$11)+$C$8, ($C$28-$C$8)*(F32/$C$29)^(1/$C$11)+$C$8)</f>
        <v>44.436485138864121</v>
      </c>
      <c r="H32" s="72">
        <f t="shared" ref="H32:H95" si="2">A32-$C$6/2</f>
        <v>-22000</v>
      </c>
      <c r="I32" s="72">
        <f t="shared" ref="I32:I95" si="3">A32+$C$6/2</f>
        <v>-14000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2004.157011578842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71.325953913539408</v>
      </c>
      <c r="G33" s="76">
        <f t="shared" si="1"/>
        <v>39.465609714002596</v>
      </c>
      <c r="H33" s="77">
        <f t="shared" si="2"/>
        <v>-12000</v>
      </c>
      <c r="I33" s="77">
        <f t="shared" si="3"/>
        <v>-4000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1964.783889556358</v>
      </c>
      <c r="F34" s="75">
        <f t="shared" si="5"/>
        <v>70.822008080700058</v>
      </c>
      <c r="G34" s="76">
        <f t="shared" si="1"/>
        <v>38.931021108826457</v>
      </c>
      <c r="H34" s="77">
        <f t="shared" si="2"/>
        <v>-11000</v>
      </c>
      <c r="I34" s="77">
        <f t="shared" si="3"/>
        <v>-3000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1926.1842811502427</v>
      </c>
      <c r="F35" s="75">
        <f t="shared" si="5"/>
        <v>70.307963467595599</v>
      </c>
      <c r="G35" s="76">
        <f t="shared" si="1"/>
        <v>38.389624828065351</v>
      </c>
      <c r="H35" s="77">
        <f t="shared" si="2"/>
        <v>-10000</v>
      </c>
      <c r="I35" s="77">
        <f t="shared" si="3"/>
        <v>-2000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1888.3429901229624</v>
      </c>
      <c r="F36" s="75">
        <f t="shared" si="5"/>
        <v>69.783617700565571</v>
      </c>
      <c r="G36" s="76">
        <f t="shared" si="1"/>
        <v>37.841442532676787</v>
      </c>
      <c r="H36" s="77">
        <f t="shared" si="2"/>
        <v>-9000</v>
      </c>
      <c r="I36" s="77">
        <f t="shared" si="3"/>
        <v>-1000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1851.2451187781212</v>
      </c>
      <c r="F37" s="75">
        <f t="shared" si="5"/>
        <v>69.248764350499584</v>
      </c>
      <c r="G37" s="76">
        <f t="shared" si="1"/>
        <v>37.286502716947929</v>
      </c>
      <c r="H37" s="77">
        <f t="shared" si="2"/>
        <v>-8000</v>
      </c>
      <c r="I37" s="77">
        <f t="shared" si="3"/>
        <v>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1814.8760620954026</v>
      </c>
      <c r="F38" s="75">
        <f t="shared" si="5"/>
        <v>68.703192851568375</v>
      </c>
      <c r="G38" s="76">
        <f t="shared" si="1"/>
        <v>36.724841104476084</v>
      </c>
      <c r="H38" s="77">
        <f t="shared" si="2"/>
        <v>-7000</v>
      </c>
      <c r="I38" s="77">
        <f t="shared" si="3"/>
        <v>1000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1779.2215019807363</v>
      </c>
      <c r="F39" s="75">
        <f t="shared" si="5"/>
        <v>68.146688418326363</v>
      </c>
      <c r="G39" s="76">
        <f t="shared" si="1"/>
        <v>36.156501062570577</v>
      </c>
      <c r="H39" s="77">
        <f t="shared" si="2"/>
        <v>-6000</v>
      </c>
      <c r="I39" s="77">
        <f t="shared" si="3"/>
        <v>2000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1744.2674016294231</v>
      </c>
      <c r="F40" s="75">
        <f t="shared" si="5"/>
        <v>67.579031961153092</v>
      </c>
      <c r="G40" s="76">
        <f t="shared" si="1"/>
        <v>35.58153403586978</v>
      </c>
      <c r="H40" s="77">
        <f t="shared" si="2"/>
        <v>-5000</v>
      </c>
      <c r="I40" s="77">
        <f t="shared" si="3"/>
        <v>3000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1710</v>
      </c>
      <c r="F41" s="75">
        <f t="shared" si="5"/>
        <v>67</v>
      </c>
      <c r="G41" s="76">
        <f t="shared" si="1"/>
        <v>35</v>
      </c>
      <c r="H41" s="77">
        <f t="shared" si="2"/>
        <v>-4000</v>
      </c>
      <c r="I41" s="77">
        <f t="shared" si="3"/>
        <v>4000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1676.4058063966716</v>
      </c>
      <c r="F42" s="75">
        <f t="shared" si="5"/>
        <v>66.409364576408834</v>
      </c>
      <c r="G42" s="76">
        <f t="shared" si="1"/>
        <v>34.411967936137202</v>
      </c>
      <c r="H42" s="77">
        <f t="shared" si="2"/>
        <v>-3000</v>
      </c>
      <c r="I42" s="77">
        <f t="shared" si="3"/>
        <v>5000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1643.4715951581722</v>
      </c>
      <c r="F43" s="75">
        <f t="shared" si="5"/>
        <v>65.806893163766929</v>
      </c>
      <c r="G43" s="76">
        <f t="shared" si="1"/>
        <v>33.817516327368921</v>
      </c>
      <c r="H43" s="77">
        <f t="shared" si="2"/>
        <v>-2000</v>
      </c>
      <c r="I43" s="77">
        <f t="shared" si="3"/>
        <v>6000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1611.1844004509708</v>
      </c>
      <c r="F44" s="75">
        <f t="shared" si="5"/>
        <v>65.192348575764072</v>
      </c>
      <c r="G44" s="76">
        <f t="shared" si="1"/>
        <v>33.216733677790501</v>
      </c>
      <c r="H44" s="77">
        <f t="shared" si="2"/>
        <v>-1000</v>
      </c>
      <c r="I44" s="77">
        <f t="shared" si="3"/>
        <v>7000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1579.5315111647647</v>
      </c>
      <c r="F45" s="75">
        <f t="shared" si="5"/>
        <v>64.565488873014843</v>
      </c>
      <c r="G45" s="76">
        <f t="shared" si="1"/>
        <v>32.609719055308986</v>
      </c>
      <c r="H45" s="77">
        <f t="shared" si="2"/>
        <v>0</v>
      </c>
      <c r="I45" s="77">
        <f t="shared" si="3"/>
        <v>8000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1548.5004659082576</v>
      </c>
      <c r="F46" s="75">
        <f t="shared" si="5"/>
        <v>63.92606726780982</v>
      </c>
      <c r="G46" s="76">
        <f t="shared" si="1"/>
        <v>31.996582659168254</v>
      </c>
      <c r="H46" s="77">
        <f t="shared" si="2"/>
        <v>1000</v>
      </c>
      <c r="I46" s="77">
        <f t="shared" si="3"/>
        <v>9000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1518.0790481032479</v>
      </c>
      <c r="F47" s="75">
        <f t="shared" si="5"/>
        <v>63.273832026957955</v>
      </c>
      <c r="G47" s="76">
        <f t="shared" si="1"/>
        <v>31.37744641325142</v>
      </c>
      <c r="H47" s="77">
        <f t="shared" si="2"/>
        <v>2000</v>
      </c>
      <c r="I47" s="77">
        <f t="shared" si="3"/>
        <v>10000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1488.2552811750977</v>
      </c>
      <c r="F48" s="75">
        <f t="shared" si="5"/>
        <v>62.608526372682036</v>
      </c>
      <c r="G48" s="76">
        <f t="shared" si="1"/>
        <v>30.752444586259866</v>
      </c>
      <c r="H48" s="77">
        <f t="shared" si="2"/>
        <v>3000</v>
      </c>
      <c r="I48" s="77">
        <f t="shared" si="3"/>
        <v>11000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1459.0174238376871</v>
      </c>
      <c r="F49" s="75">
        <f t="shared" si="5"/>
        <v>61.929888381528116</v>
      </c>
      <c r="G49" s="76">
        <f t="shared" si="1"/>
        <v>30.121724439914413</v>
      </c>
      <c r="H49" s="77">
        <f t="shared" si="2"/>
        <v>4000</v>
      </c>
      <c r="I49" s="77">
        <f t="shared" si="3"/>
        <v>12000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1430.3539654710014</v>
      </c>
      <c r="F50" s="75">
        <f t="shared" si="5"/>
        <v>61.237650881249124</v>
      </c>
      <c r="G50" s="76">
        <f t="shared" si="1"/>
        <v>29.485446906371283</v>
      </c>
      <c r="H50" s="77">
        <f t="shared" si="2"/>
        <v>5000</v>
      </c>
      <c r="I50" s="77">
        <f t="shared" si="3"/>
        <v>13000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1402.253621589527</v>
      </c>
      <c r="F51" s="75">
        <f t="shared" si="5"/>
        <v>60.53154134562218</v>
      </c>
      <c r="G51" s="76">
        <f t="shared" si="1"/>
        <v>28.843787296095279</v>
      </c>
      <c r="H51" s="77">
        <f t="shared" si="2"/>
        <v>6000</v>
      </c>
      <c r="I51" s="77">
        <f t="shared" si="3"/>
        <v>14000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1374.7053293996748</v>
      </c>
      <c r="F52" s="75">
        <f t="shared" si="5"/>
        <v>59.811281787157988</v>
      </c>
      <c r="G52" s="76">
        <f t="shared" si="1"/>
        <v>28.196936037483706</v>
      </c>
      <c r="H52" s="77">
        <f t="shared" si="2"/>
        <v>7000</v>
      </c>
      <c r="I52" s="77">
        <f t="shared" si="3"/>
        <v>15000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1347.6982434444817</v>
      </c>
      <c r="F53" s="75">
        <f t="shared" si="5"/>
        <v>59.076588647660266</v>
      </c>
      <c r="G53" s="76">
        <f t="shared" si="1"/>
        <v>27.545099449588523</v>
      </c>
      <c r="H53" s="77">
        <f t="shared" si="2"/>
        <v>8000</v>
      </c>
      <c r="I53" s="77">
        <f t="shared" si="3"/>
        <v>16000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1321.2217313338738</v>
      </c>
      <c r="F54" s="75">
        <f t="shared" si="5"/>
        <v>58.327172686592057</v>
      </c>
      <c r="G54" s="76">
        <f t="shared" si="1"/>
        <v>26.888500549339778</v>
      </c>
      <c r="H54" s="77">
        <f t="shared" si="2"/>
        <v>9000</v>
      </c>
      <c r="I54" s="77">
        <f t="shared" si="3"/>
        <v>17000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1295.2653695588126</v>
      </c>
      <c r="F55" s="75">
        <f t="shared" si="5"/>
        <v>57.562738867204878</v>
      </c>
      <c r="G55" s="76">
        <f t="shared" si="1"/>
        <v>26.227379894731484</v>
      </c>
      <c r="H55" s="77">
        <f t="shared" si="2"/>
        <v>10000</v>
      </c>
      <c r="I55" s="77">
        <f t="shared" si="3"/>
        <v>18000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1269.8189393876748</v>
      </c>
      <c r="F56" s="75">
        <f t="shared" si="5"/>
        <v>56.782986240386094</v>
      </c>
      <c r="G56" s="76">
        <f t="shared" si="1"/>
        <v>25.561996465491614</v>
      </c>
      <c r="H56" s="77">
        <f t="shared" si="2"/>
        <v>11000</v>
      </c>
      <c r="I56" s="77">
        <f t="shared" si="3"/>
        <v>19000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1244.8724228432523</v>
      </c>
      <c r="F57" s="75">
        <f t="shared" si="5"/>
        <v>55.987607826178532</v>
      </c>
      <c r="G57" s="76">
        <f t="shared" si="1"/>
        <v>24.892628582820656</v>
      </c>
      <c r="H57" s="77">
        <f t="shared" si="2"/>
        <v>12000</v>
      </c>
      <c r="I57" s="77">
        <f t="shared" si="3"/>
        <v>20000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1220.4159987587841</v>
      </c>
      <c r="F58" s="75">
        <f t="shared" si="5"/>
        <v>55.176290492925929</v>
      </c>
      <c r="G58" s="76">
        <f t="shared" si="1"/>
        <v>24.219574869848866</v>
      </c>
      <c r="H58" s="77">
        <f t="shared" si="2"/>
        <v>13000</v>
      </c>
      <c r="I58" s="77">
        <f t="shared" si="3"/>
        <v>21000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1196.4400389114728</v>
      </c>
      <c r="F59" s="75">
        <f t="shared" si="5"/>
        <v>54.348714833996446</v>
      </c>
      <c r="G59" s="76">
        <f t="shared" si="1"/>
        <v>23.543155254530337</v>
      </c>
      <c r="H59" s="77">
        <f t="shared" si="2"/>
        <v>14000</v>
      </c>
      <c r="I59" s="77">
        <f t="shared" si="3"/>
        <v>22000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1172.9351042319608</v>
      </c>
      <c r="F60" s="75">
        <f t="shared" si="5"/>
        <v>53.504555042035804</v>
      </c>
      <c r="G60" s="76">
        <f t="shared" si="1"/>
        <v>22.863712016762975</v>
      </c>
      <c r="H60" s="77">
        <f t="shared" si="2"/>
        <v>15000</v>
      </c>
      <c r="I60" s="77">
        <f t="shared" si="3"/>
        <v>23000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1149.8919410882713</v>
      </c>
      <c r="F61" s="75">
        <f t="shared" si="5"/>
        <v>52.64347878070059</v>
      </c>
      <c r="G61" s="76">
        <f t="shared" si="1"/>
        <v>22.18161088159756</v>
      </c>
      <c r="H61" s="77">
        <f t="shared" si="2"/>
        <v>16000</v>
      </c>
      <c r="I61" s="77">
        <f t="shared" si="3"/>
        <v>24000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1141.0805518716627</v>
      </c>
      <c r="F62" s="75">
        <f t="shared" si="5"/>
        <v>51.770478458754248</v>
      </c>
      <c r="G62" s="76">
        <f t="shared" si="1"/>
        <v>21.501361491405504</v>
      </c>
      <c r="H62" s="77">
        <f t="shared" si="2"/>
        <v>17000</v>
      </c>
      <c r="I62" s="77">
        <f t="shared" si="3"/>
        <v>25000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1132.3366825472738</v>
      </c>
      <c r="F63" s="75">
        <f t="shared" si="5"/>
        <v>50.890736854949871</v>
      </c>
      <c r="G63" s="76">
        <f t="shared" si="1"/>
        <v>20.827366400296661</v>
      </c>
      <c r="H63" s="77">
        <f t="shared" si="2"/>
        <v>18000</v>
      </c>
      <c r="I63" s="77">
        <f t="shared" si="3"/>
        <v>26000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1123.6598157238359</v>
      </c>
      <c r="F64" s="75">
        <f t="shared" si="5"/>
        <v>50.004201913314553</v>
      </c>
      <c r="G64" s="76">
        <f t="shared" si="1"/>
        <v>20.159852305877095</v>
      </c>
      <c r="H64" s="77">
        <f t="shared" si="2"/>
        <v>19000</v>
      </c>
      <c r="I64" s="77">
        <f t="shared" si="3"/>
        <v>27000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1115.0494379747449</v>
      </c>
      <c r="F65" s="75">
        <f t="shared" si="5"/>
        <v>49.110821175900796</v>
      </c>
      <c r="G65" s="76">
        <f t="shared" si="1"/>
        <v>19.499050422173926</v>
      </c>
      <c r="H65" s="77">
        <f t="shared" si="2"/>
        <v>20000</v>
      </c>
      <c r="I65" s="77">
        <f t="shared" si="3"/>
        <v>28000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1106.5050398076812</v>
      </c>
      <c r="F66" s="75">
        <f t="shared" si="5"/>
        <v>48.210541779682409</v>
      </c>
      <c r="G66" s="76">
        <f t="shared" si="1"/>
        <v>18.845196557391812</v>
      </c>
      <c r="H66" s="77">
        <f t="shared" si="2"/>
        <v>21000</v>
      </c>
      <c r="I66" s="77">
        <f t="shared" si="3"/>
        <v>29000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1098.0261156344611</v>
      </c>
      <c r="F67" s="75">
        <f t="shared" si="5"/>
        <v>47.303310453426505</v>
      </c>
      <c r="G67" s="76">
        <f t="shared" si="1"/>
        <v>18.198531192934695</v>
      </c>
      <c r="H67" s="77">
        <f t="shared" si="2"/>
        <v>22000</v>
      </c>
      <c r="I67" s="77">
        <f t="shared" si="3"/>
        <v>30000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1089.6121637411209</v>
      </c>
      <c r="F68" s="75">
        <f t="shared" si="5"/>
        <v>46.389073514541387</v>
      </c>
      <c r="G68" s="76">
        <f t="shared" si="1"/>
        <v>17.559299563712873</v>
      </c>
      <c r="H68" s="77">
        <f t="shared" si="2"/>
        <v>23000</v>
      </c>
      <c r="I68" s="77">
        <f t="shared" si="3"/>
        <v>31000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1081.2626862582301</v>
      </c>
      <c r="F69" s="75">
        <f t="shared" si="5"/>
        <v>45.467776865900028</v>
      </c>
      <c r="G69" s="76">
        <f t="shared" si="1"/>
        <v>16.927751739755774</v>
      </c>
      <c r="H69" s="77">
        <f t="shared" si="2"/>
        <v>24000</v>
      </c>
      <c r="I69" s="77">
        <f t="shared" si="3"/>
        <v>32000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1072.9771891314304</v>
      </c>
      <c r="F70" s="75">
        <f t="shared" si="5"/>
        <v>44.539365992639006</v>
      </c>
      <c r="G70" s="76">
        <f t="shared" si="1"/>
        <v>16.304142709151101</v>
      </c>
      <c r="H70" s="77">
        <f t="shared" si="2"/>
        <v>25000</v>
      </c>
      <c r="I70" s="77">
        <f t="shared" si="3"/>
        <v>33000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1064.7551820922022</v>
      </c>
      <c r="F71" s="75">
        <f t="shared" si="5"/>
        <v>43.603785958932811</v>
      </c>
      <c r="G71" s="76">
        <f t="shared" si="1"/>
        <v>15.688732462331535</v>
      </c>
      <c r="H71" s="77">
        <f t="shared" si="2"/>
        <v>26000</v>
      </c>
      <c r="I71" s="77">
        <f t="shared" si="3"/>
        <v>34000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1056.596178628854</v>
      </c>
      <c r="F72" s="75">
        <f t="shared" si="5"/>
        <v>42.660981404743154</v>
      </c>
      <c r="G72" s="76">
        <f t="shared" si="1"/>
        <v>15.081786077730158</v>
      </c>
      <c r="H72" s="77">
        <f t="shared" si="2"/>
        <v>27000</v>
      </c>
      <c r="I72" s="77">
        <f t="shared" si="3"/>
        <v>35000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1048.4996959577354</v>
      </c>
      <c r="F73" s="75">
        <f t="shared" si="5"/>
        <v>41.710896542543232</v>
      </c>
      <c r="G73" s="76">
        <f t="shared" si="1"/>
        <v>14.483573808826455</v>
      </c>
      <c r="H73" s="77">
        <f t="shared" si="2"/>
        <v>28000</v>
      </c>
      <c r="I73" s="77">
        <f t="shared" si="3"/>
        <v>36000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1040.4652549946691</v>
      </c>
      <c r="F74" s="75">
        <f t="shared" si="5"/>
        <v>40.753475154016634</v>
      </c>
      <c r="G74" s="76">
        <f t="shared" si="1"/>
        <v>13.894371172604858</v>
      </c>
      <c r="H74" s="77">
        <f t="shared" si="2"/>
        <v>29000</v>
      </c>
      <c r="I74" s="77">
        <f t="shared" si="3"/>
        <v>37000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1032.4923803266031</v>
      </c>
      <c r="F75" s="75">
        <f t="shared" si="5"/>
        <v>39.788660586730877</v>
      </c>
      <c r="G75" s="76">
        <f t="shared" si="1"/>
        <v>13.314459039448289</v>
      </c>
      <c r="H75" s="77">
        <f t="shared" si="2"/>
        <v>30000</v>
      </c>
      <c r="I75" s="77">
        <f t="shared" si="3"/>
        <v>38000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1024.5806001834792</v>
      </c>
      <c r="F76" s="75">
        <f t="shared" si="5"/>
        <v>38.816395750785034</v>
      </c>
      <c r="G76" s="76">
        <f t="shared" si="1"/>
        <v>12.74412372448927</v>
      </c>
      <c r="H76" s="77">
        <f t="shared" si="2"/>
        <v>31000</v>
      </c>
      <c r="I76" s="77">
        <f t="shared" si="3"/>
        <v>39000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1016.7294464103178</v>
      </c>
      <c r="F77" s="75">
        <f t="shared" si="5"/>
        <v>37.836623115431806</v>
      </c>
      <c r="G77" s="76">
        <f t="shared" si="1"/>
        <v>12.183657080442003</v>
      </c>
      <c r="H77" s="77">
        <f t="shared" si="2"/>
        <v>32000</v>
      </c>
      <c r="I77" s="77">
        <f t="shared" si="3"/>
        <v>40000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1008.9384544395161</v>
      </c>
      <c r="F78" s="75">
        <f t="shared" si="5"/>
        <v>36.849284705673142</v>
      </c>
      <c r="G78" s="76">
        <f t="shared" si="1"/>
        <v>11.633356591938481</v>
      </c>
      <c r="H78" s="77">
        <f t="shared" si="2"/>
        <v>33000</v>
      </c>
      <c r="I78" s="77">
        <f t="shared" si="3"/>
        <v>41000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1001.207163263359</v>
      </c>
      <c r="F79" s="75">
        <f t="shared" si="5"/>
        <v>35.854322098829876</v>
      </c>
      <c r="G79" s="76">
        <f t="shared" si="1"/>
        <v>11.093525471392837</v>
      </c>
      <c r="H79" s="77">
        <f t="shared" si="2"/>
        <v>34000</v>
      </c>
      <c r="I79" s="77">
        <f t="shared" si="3"/>
        <v>42000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993.53511540673958</v>
      </c>
      <c r="F80" s="75">
        <f t="shared" si="5"/>
        <v>34.851676421084647</v>
      </c>
      <c r="G80" s="76">
        <f t="shared" si="1"/>
        <v>10.564472756417816</v>
      </c>
      <c r="H80" s="77">
        <f t="shared" si="2"/>
        <v>35000</v>
      </c>
      <c r="I80" s="77">
        <f t="shared" si="3"/>
        <v>43000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985.92185690009103</v>
      </c>
      <c r="F81" s="75">
        <f t="shared" si="5"/>
        <v>33.841288343998315</v>
      </c>
      <c r="G81" s="76">
        <f t="shared" si="1"/>
        <v>10.046513408818178</v>
      </c>
      <c r="H81" s="77">
        <f t="shared" si="2"/>
        <v>36000</v>
      </c>
      <c r="I81" s="77">
        <f t="shared" si="3"/>
        <v>44000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978.36693725252292</v>
      </c>
      <c r="F82" s="75">
        <f t="shared" si="5"/>
        <v>32.823098080999316</v>
      </c>
      <c r="G82" s="76">
        <f t="shared" si="1"/>
        <v>9.5399684151858253</v>
      </c>
      <c r="H82" s="77">
        <f t="shared" si="2"/>
        <v>37000</v>
      </c>
      <c r="I82" s="77">
        <f t="shared" si="3"/>
        <v>45000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970.86990942516502</v>
      </c>
      <c r="F83" s="75">
        <f t="shared" si="5"/>
        <v>31.797045383846012</v>
      </c>
      <c r="G83" s="76">
        <f t="shared" si="1"/>
        <v>9.0451648891221108</v>
      </c>
      <c r="H83" s="77">
        <f t="shared" si="2"/>
        <v>38000</v>
      </c>
      <c r="I83" s="77">
        <f t="shared" si="3"/>
        <v>46000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963.43032980471617</v>
      </c>
      <c r="F84" s="75">
        <f t="shared" si="5"/>
        <v>30.7630695390617</v>
      </c>
      <c r="G84" s="76">
        <f t="shared" si="1"/>
        <v>8.562436175113028</v>
      </c>
      <c r="H84" s="77">
        <f t="shared" si="2"/>
        <v>39000</v>
      </c>
      <c r="I84" s="77">
        <f t="shared" si="3"/>
        <v>47000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956.04775817719383</v>
      </c>
      <c r="F85" s="75">
        <f t="shared" si="5"/>
        <v>29.721109364342031</v>
      </c>
      <c r="G85" s="76">
        <f t="shared" si="1"/>
        <v>8.0921219540834279</v>
      </c>
      <c r="H85" s="77">
        <f t="shared" si="2"/>
        <v>40000</v>
      </c>
      <c r="I85" s="77">
        <f t="shared" si="3"/>
        <v>48000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948.72175770188596</v>
      </c>
      <c r="F86" s="75">
        <f t="shared" si="5"/>
        <v>28.671103204934759</v>
      </c>
      <c r="G86" s="76">
        <f t="shared" si="1"/>
        <v>7.6345683506568669</v>
      </c>
      <c r="H86" s="77">
        <f t="shared" si="2"/>
        <v>41000</v>
      </c>
      <c r="I86" s="77">
        <f t="shared" si="3"/>
        <v>49000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941.45189488550272</v>
      </c>
      <c r="F87" s="75">
        <f t="shared" si="5"/>
        <v>27.612988929991563</v>
      </c>
      <c r="G87" s="76">
        <f t="shared" si="1"/>
        <v>7.190128042148034</v>
      </c>
      <c r="H87" s="77">
        <f t="shared" si="2"/>
        <v>42000</v>
      </c>
      <c r="I87" s="77">
        <f t="shared" si="3"/>
        <v>50000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934.23773955652553</v>
      </c>
      <c r="F88" s="75">
        <f t="shared" si="5"/>
        <v>26.546703928891585</v>
      </c>
      <c r="G88" s="76">
        <f t="shared" si="1"/>
        <v>6.7591603693151328</v>
      </c>
      <c r="H88" s="77">
        <f t="shared" si="2"/>
        <v>43000</v>
      </c>
      <c r="I88" s="77">
        <f t="shared" si="3"/>
        <v>51000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927.07886483975324</v>
      </c>
      <c r="F89" s="75">
        <f t="shared" si="5"/>
        <v>25.472185107536653</v>
      </c>
      <c r="G89" s="76">
        <f t="shared" si="1"/>
        <v>6.34203144890009</v>
      </c>
      <c r="H89" s="77">
        <f t="shared" si="2"/>
        <v>44000</v>
      </c>
      <c r="I89" s="77">
        <f t="shared" si="3"/>
        <v>52000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919.97484713104257</v>
      </c>
      <c r="F90" s="75">
        <f t="shared" si="5"/>
        <v>24.389368884617944</v>
      </c>
      <c r="G90" s="76">
        <f t="shared" si="1"/>
        <v>5.9391142879848502</v>
      </c>
      <c r="H90" s="77">
        <f t="shared" si="2"/>
        <v>45000</v>
      </c>
      <c r="I90" s="77">
        <f t="shared" si="3"/>
        <v>53000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912.9252660722434</v>
      </c>
      <c r="F91" s="75">
        <f t="shared" si="5"/>
        <v>23.298191187853611</v>
      </c>
      <c r="G91" s="76">
        <f t="shared" si="1"/>
        <v>5.5507889001923845</v>
      </c>
      <c r="H91" s="77">
        <f t="shared" si="2"/>
        <v>46000</v>
      </c>
      <c r="I91" s="77">
        <f t="shared" si="3"/>
        <v>54000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905.92970452632517</v>
      </c>
      <c r="F92" s="75">
        <f t="shared" si="5"/>
        <v>22.198587450197707</v>
      </c>
      <c r="G92" s="76">
        <f t="shared" si="1"/>
        <v>5.1774424237617538</v>
      </c>
      <c r="H92" s="77">
        <f t="shared" si="2"/>
        <v>47000</v>
      </c>
      <c r="I92" s="77">
        <f t="shared" si="3"/>
        <v>55000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898.98774855269346</v>
      </c>
      <c r="F93" s="75">
        <f t="shared" si="5"/>
        <v>21.090492606019421</v>
      </c>
      <c r="G93" s="76">
        <f t="shared" si="1"/>
        <v>4.8194692415265656</v>
      </c>
      <c r="H93" s="77">
        <f t="shared" si="2"/>
        <v>48000</v>
      </c>
      <c r="I93" s="77">
        <f t="shared" si="3"/>
        <v>56000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892.09898738269726</v>
      </c>
      <c r="F94" s="75">
        <f t="shared" si="5"/>
        <v>19.973841087253245</v>
      </c>
      <c r="G94" s="76">
        <f t="shared" si="1"/>
        <v>4.4772711028272072</v>
      </c>
      <c r="H94" s="77">
        <f t="shared" si="2"/>
        <v>49000</v>
      </c>
      <c r="I94" s="77">
        <f t="shared" si="3"/>
        <v>57000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885.26301339532245</v>
      </c>
      <c r="F95" s="75">
        <f t="shared" si="5"/>
        <v>18.84856681951894</v>
      </c>
      <c r="G95" s="76">
        <f t="shared" si="1"/>
        <v>4.1512572473870915</v>
      </c>
      <c r="H95" s="77">
        <f t="shared" si="2"/>
        <v>50000</v>
      </c>
      <c r="I95" s="77">
        <f t="shared" si="3"/>
        <v>58000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878.47942209307234</v>
      </c>
      <c r="F96" s="75">
        <f t="shared" si="5"/>
        <v>17.714603218212051</v>
      </c>
      <c r="G96" s="76">
        <f t="shared" ref="G96:G159" si="8">IF(A96&lt;=$C$21,($C$5-$C$8)*(F96/$C$12)^(1/$C$11)+$C$8, ($C$28-$C$8)*(F96/$C$29)^(1/$C$11)+$C$8)</f>
        <v>3.8418445311842442</v>
      </c>
      <c r="H96" s="77">
        <f t="shared" ref="H96:H159" si="9">A96-$C$6/2</f>
        <v>51000</v>
      </c>
      <c r="I96" s="77">
        <f t="shared" ref="I96:I159" si="10">A96+$C$6/2</f>
        <v>59000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871.74781207803244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16.571883184563703</v>
      </c>
      <c r="G97" s="76">
        <f t="shared" si="8"/>
        <v>3.5494575543494418</v>
      </c>
      <c r="H97" s="77">
        <f t="shared" si="9"/>
        <v>52000</v>
      </c>
      <c r="I97" s="77">
        <f t="shared" si="10"/>
        <v>60000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865.06778502811949</v>
      </c>
      <c r="F98" s="75">
        <f t="shared" si="11"/>
        <v>15.420339101670509</v>
      </c>
      <c r="G98" s="76">
        <f t="shared" si="8"/>
        <v>3.2745287911231973</v>
      </c>
      <c r="H98" s="77">
        <f t="shared" si="9"/>
        <v>53000</v>
      </c>
      <c r="I98" s="77">
        <f t="shared" si="10"/>
        <v>61000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858.43894567351174</v>
      </c>
      <c r="F99" s="75">
        <f t="shared" si="11"/>
        <v>14.259902830493273</v>
      </c>
      <c r="G99" s="76">
        <f t="shared" si="8"/>
        <v>3.0174987219038063</v>
      </c>
      <c r="H99" s="77">
        <f t="shared" si="9"/>
        <v>54000</v>
      </c>
      <c r="I99" s="77">
        <f t="shared" si="10"/>
        <v>62000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851.86090177325991</v>
      </c>
      <c r="F100" s="75">
        <f t="shared" si="11"/>
        <v>13.090505705825356</v>
      </c>
      <c r="G100" s="76">
        <f t="shared" si="8"/>
        <v>2.7788159674197477</v>
      </c>
      <c r="H100" s="77">
        <f t="shared" si="9"/>
        <v>55000</v>
      </c>
      <c r="I100" s="77">
        <f t="shared" si="10"/>
        <v>63000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845.3332640920778</v>
      </c>
      <c r="F101" s="75">
        <f t="shared" si="11"/>
        <v>11.912078532229408</v>
      </c>
      <c r="G101" s="76">
        <f t="shared" si="8"/>
        <v>2.5589374250597068</v>
      </c>
      <c r="H101" s="77">
        <f t="shared" si="9"/>
        <v>56000</v>
      </c>
      <c r="I101" s="77">
        <f t="shared" si="10"/>
        <v>64000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838.85564637731068</v>
      </c>
      <c r="F102" s="75">
        <f t="shared" si="11"/>
        <v>10.724551579943032</v>
      </c>
      <c r="G102" s="76">
        <f t="shared" si="8"/>
        <v>2.3583284073944673</v>
      </c>
      <c r="H102" s="77">
        <f t="shared" si="9"/>
        <v>57000</v>
      </c>
      <c r="I102" s="77">
        <f t="shared" si="10"/>
        <v>65000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832.42766533607903</v>
      </c>
      <c r="F103" s="75">
        <f t="shared" si="11"/>
        <v>9.5278545807527362</v>
      </c>
      <c r="G103" s="76">
        <f t="shared" si="8"/>
        <v>2.177462782925156</v>
      </c>
      <c r="H103" s="77">
        <f t="shared" si="9"/>
        <v>58000</v>
      </c>
      <c r="I103" s="77">
        <f t="shared" si="10"/>
        <v>66000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826.04894061260018</v>
      </c>
      <c r="F104" s="75">
        <f t="shared" si="11"/>
        <v>8.3219167238360505</v>
      </c>
      <c r="G104" s="76">
        <f t="shared" si="8"/>
        <v>2.0168231190930008</v>
      </c>
      <c r="H104" s="77">
        <f t="shared" si="9"/>
        <v>59000</v>
      </c>
      <c r="I104" s="77">
        <f t="shared" si="10"/>
        <v>67000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819.71909476567987</v>
      </c>
      <c r="F105" s="75">
        <f t="shared" si="11"/>
        <v>7.1066666515714312</v>
      </c>
      <c r="G105" s="76">
        <f t="shared" si="8"/>
        <v>1.87690082758625</v>
      </c>
      <c r="H105" s="77">
        <f t="shared" si="9"/>
        <v>60000</v>
      </c>
      <c r="I105" s="77">
        <f t="shared" si="10"/>
        <v>68000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813.43775324637954</v>
      </c>
      <c r="F106" s="75">
        <f t="shared" si="11"/>
        <v>5.8820324553160566</v>
      </c>
      <c r="G106" s="76">
        <f t="shared" si="8"/>
        <v>1.7581963119805331</v>
      </c>
      <c r="H106" s="77">
        <f t="shared" si="9"/>
        <v>61000</v>
      </c>
      <c r="I106" s="77">
        <f t="shared" si="10"/>
        <v>69000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807.20454437585386</v>
      </c>
      <c r="F107" s="75">
        <f t="shared" si="11"/>
        <v>4.6479416711506509</v>
      </c>
      <c r="G107" s="76">
        <f t="shared" si="8"/>
        <v>1.6612191177493933</v>
      </c>
      <c r="H107" s="77">
        <f t="shared" si="9"/>
        <v>62000</v>
      </c>
      <c r="I107" s="77">
        <f t="shared" si="10"/>
        <v>70000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801.01909932335661</v>
      </c>
      <c r="F108" s="75">
        <f t="shared" si="11"/>
        <v>3.4043212755918311</v>
      </c>
      <c r="G108" s="76">
        <f t="shared" si="8"/>
        <v>1.5864880846824416</v>
      </c>
      <c r="H108" s="77">
        <f t="shared" si="9"/>
        <v>63000</v>
      </c>
      <c r="I108" s="77">
        <f t="shared" si="10"/>
        <v>71000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794.88105208441743</v>
      </c>
      <c r="F109" s="75">
        <f t="shared" si="11"/>
        <v>2.1510976812711156</v>
      </c>
      <c r="G109" s="76">
        <f t="shared" si="8"/>
        <v>1.5345315017490295</v>
      </c>
      <c r="H109" s="77">
        <f t="shared" si="9"/>
        <v>64000</v>
      </c>
      <c r="I109" s="77">
        <f t="shared" si="10"/>
        <v>72000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788.79003945918373</v>
      </c>
      <c r="F110" s="75">
        <f t="shared" si="11"/>
        <v>0.8881967325805622</v>
      </c>
      <c r="G110" s="76">
        <f t="shared" si="8"/>
        <v>1.5058872644460208</v>
      </c>
      <c r="H110" s="77">
        <f t="shared" si="9"/>
        <v>65000</v>
      </c>
      <c r="I110" s="77">
        <f t="shared" si="10"/>
        <v>73000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782.74570103093015</v>
      </c>
      <c r="F111" s="75">
        <f t="shared" si="11"/>
        <v>0</v>
      </c>
      <c r="G111" s="76">
        <f t="shared" si="8"/>
        <v>1.5</v>
      </c>
      <c r="H111" s="77">
        <f t="shared" si="9"/>
        <v>66000</v>
      </c>
      <c r="I111" s="77">
        <f t="shared" si="10"/>
        <v>74000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776.74767914473171</v>
      </c>
      <c r="F112" s="75">
        <f t="shared" si="11"/>
        <v>0</v>
      </c>
      <c r="G112" s="76">
        <f t="shared" si="8"/>
        <v>1.5</v>
      </c>
      <c r="H112" s="77">
        <f t="shared" si="9"/>
        <v>67000</v>
      </c>
      <c r="I112" s="77">
        <f t="shared" si="10"/>
        <v>75000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770.79561888630064</v>
      </c>
      <c r="F113" s="75">
        <f t="shared" si="11"/>
        <v>0</v>
      </c>
      <c r="G113" s="76">
        <f t="shared" si="8"/>
        <v>1.5</v>
      </c>
      <c r="H113" s="77">
        <f t="shared" si="9"/>
        <v>68000</v>
      </c>
      <c r="I113" s="77">
        <f t="shared" si="10"/>
        <v>76000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764.88916806098564</v>
      </c>
      <c r="F114" s="75">
        <f t="shared" si="11"/>
        <v>0</v>
      </c>
      <c r="G114" s="76">
        <f t="shared" si="8"/>
        <v>1.5</v>
      </c>
      <c r="H114" s="77">
        <f t="shared" si="9"/>
        <v>69000</v>
      </c>
      <c r="I114" s="77">
        <f t="shared" si="10"/>
        <v>77000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759.02797717293163</v>
      </c>
      <c r="F115" s="75">
        <f t="shared" si="11"/>
        <v>0</v>
      </c>
      <c r="G115" s="76">
        <f t="shared" si="8"/>
        <v>1.5</v>
      </c>
      <c r="H115" s="77">
        <f t="shared" si="9"/>
        <v>70000</v>
      </c>
      <c r="I115" s="77">
        <f t="shared" si="10"/>
        <v>78000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753.21169940439972</v>
      </c>
      <c r="F116" s="75">
        <f t="shared" si="11"/>
        <v>0</v>
      </c>
      <c r="G116" s="76">
        <f t="shared" si="8"/>
        <v>1.5</v>
      </c>
      <c r="H116" s="77">
        <f t="shared" si="9"/>
        <v>71000</v>
      </c>
      <c r="I116" s="77">
        <f t="shared" si="10"/>
        <v>79000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747.43999059524492</v>
      </c>
      <c r="F117" s="75">
        <f t="shared" si="11"/>
        <v>0</v>
      </c>
      <c r="G117" s="76">
        <f t="shared" si="8"/>
        <v>1.5</v>
      </c>
      <c r="H117" s="77">
        <f t="shared" si="9"/>
        <v>72000</v>
      </c>
      <c r="I117" s="77">
        <f t="shared" si="10"/>
        <v>80000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741.71250922255172</v>
      </c>
      <c r="F118" s="75">
        <f t="shared" si="11"/>
        <v>0</v>
      </c>
      <c r="G118" s="76">
        <f t="shared" si="8"/>
        <v>1.5</v>
      </c>
      <c r="H118" s="77">
        <f t="shared" si="9"/>
        <v>73000</v>
      </c>
      <c r="I118" s="77">
        <f t="shared" si="10"/>
        <v>81000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736.02891638042604</v>
      </c>
      <c r="F119" s="75">
        <f t="shared" si="11"/>
        <v>0</v>
      </c>
      <c r="G119" s="76">
        <f t="shared" si="8"/>
        <v>1.5</v>
      </c>
      <c r="H119" s="77">
        <f t="shared" si="9"/>
        <v>74000</v>
      </c>
      <c r="I119" s="77">
        <f t="shared" si="10"/>
        <v>82000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730.38887575994079</v>
      </c>
      <c r="F120" s="75">
        <f t="shared" si="11"/>
        <v>0</v>
      </c>
      <c r="G120" s="76">
        <f t="shared" si="8"/>
        <v>1.5</v>
      </c>
      <c r="H120" s="77">
        <f t="shared" si="9"/>
        <v>75000</v>
      </c>
      <c r="I120" s="77">
        <f t="shared" si="10"/>
        <v>83000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724.79205362923585</v>
      </c>
      <c r="F121" s="75">
        <f t="shared" si="11"/>
        <v>0</v>
      </c>
      <c r="G121" s="76">
        <f t="shared" si="8"/>
        <v>1.5</v>
      </c>
      <c r="H121" s="77">
        <f t="shared" si="9"/>
        <v>76000</v>
      </c>
      <c r="I121" s="77">
        <f t="shared" si="10"/>
        <v>84000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719.23811881377139</v>
      </c>
      <c r="F122" s="75">
        <f t="shared" si="11"/>
        <v>0</v>
      </c>
      <c r="G122" s="76">
        <f t="shared" si="8"/>
        <v>1.5</v>
      </c>
      <c r="H122" s="77">
        <f t="shared" si="9"/>
        <v>77000</v>
      </c>
      <c r="I122" s="77">
        <f t="shared" si="10"/>
        <v>85000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713.72674267673051</v>
      </c>
      <c r="F123" s="75">
        <f t="shared" si="11"/>
        <v>0</v>
      </c>
      <c r="G123" s="76">
        <f t="shared" si="8"/>
        <v>1.5</v>
      </c>
      <c r="H123" s="77">
        <f t="shared" si="9"/>
        <v>78000</v>
      </c>
      <c r="I123" s="77">
        <f t="shared" si="10"/>
        <v>86000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708.25759909957401</v>
      </c>
      <c r="F124" s="75">
        <f t="shared" si="11"/>
        <v>0</v>
      </c>
      <c r="G124" s="76">
        <f t="shared" si="8"/>
        <v>1.5</v>
      </c>
      <c r="H124" s="77">
        <f t="shared" si="9"/>
        <v>79000</v>
      </c>
      <c r="I124" s="77">
        <f t="shared" si="10"/>
        <v>87000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702.83036446274298</v>
      </c>
      <c r="F125" s="75">
        <f t="shared" si="11"/>
        <v>0</v>
      </c>
      <c r="G125" s="76">
        <f t="shared" si="8"/>
        <v>1.5</v>
      </c>
      <c r="H125" s="77">
        <f t="shared" si="9"/>
        <v>80000</v>
      </c>
      <c r="I125" s="77">
        <f t="shared" si="10"/>
        <v>88000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697.44471762650983</v>
      </c>
      <c r="F126" s="75">
        <f t="shared" si="11"/>
        <v>0</v>
      </c>
      <c r="G126" s="76">
        <f t="shared" si="8"/>
        <v>1.5</v>
      </c>
      <c r="H126" s="77">
        <f t="shared" si="9"/>
        <v>81000</v>
      </c>
      <c r="I126" s="77">
        <f t="shared" si="10"/>
        <v>89000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692.10033991197542</v>
      </c>
      <c r="F127" s="75">
        <f t="shared" si="11"/>
        <v>0</v>
      </c>
      <c r="G127" s="76">
        <f t="shared" si="8"/>
        <v>1.5</v>
      </c>
      <c r="H127" s="77">
        <f t="shared" si="9"/>
        <v>82000</v>
      </c>
      <c r="I127" s="77">
        <f t="shared" si="10"/>
        <v>90000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686.79691508221276</v>
      </c>
      <c r="F128" s="75">
        <f t="shared" si="11"/>
        <v>0</v>
      </c>
      <c r="G128" s="76">
        <f t="shared" si="8"/>
        <v>1.5</v>
      </c>
      <c r="H128" s="77">
        <f t="shared" si="9"/>
        <v>83000</v>
      </c>
      <c r="I128" s="77">
        <f t="shared" si="10"/>
        <v>91000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681.53412932355434</v>
      </c>
      <c r="F129" s="75">
        <f t="shared" si="11"/>
        <v>0</v>
      </c>
      <c r="G129" s="76">
        <f t="shared" si="8"/>
        <v>1.5</v>
      </c>
      <c r="H129" s="77">
        <f t="shared" si="9"/>
        <v>84000</v>
      </c>
      <c r="I129" s="77">
        <f t="shared" si="10"/>
        <v>92000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676.31167122702323</v>
      </c>
      <c r="F130" s="75">
        <f t="shared" si="11"/>
        <v>0</v>
      </c>
      <c r="G130" s="76">
        <f t="shared" si="8"/>
        <v>1.5</v>
      </c>
      <c r="H130" s="77">
        <f t="shared" si="9"/>
        <v>85000</v>
      </c>
      <c r="I130" s="77">
        <f t="shared" si="10"/>
        <v>93000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671.1292317699066</v>
      </c>
      <c r="F131" s="75">
        <f t="shared" si="11"/>
        <v>0</v>
      </c>
      <c r="G131" s="76">
        <f t="shared" si="8"/>
        <v>1.5</v>
      </c>
      <c r="H131" s="77">
        <f t="shared" si="9"/>
        <v>86000</v>
      </c>
      <c r="I131" s="77">
        <f t="shared" si="10"/>
        <v>94000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665.98650429746988</v>
      </c>
      <c r="F132" s="75">
        <f t="shared" si="11"/>
        <v>0</v>
      </c>
      <c r="G132" s="76">
        <f t="shared" si="8"/>
        <v>1.5</v>
      </c>
      <c r="H132" s="77">
        <f t="shared" si="9"/>
        <v>87000</v>
      </c>
      <c r="I132" s="77">
        <f t="shared" si="10"/>
        <v>95000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660.88318450481199</v>
      </c>
      <c r="F133" s="75">
        <f t="shared" si="11"/>
        <v>0</v>
      </c>
      <c r="G133" s="76">
        <f t="shared" si="8"/>
        <v>1.5</v>
      </c>
      <c r="H133" s="77">
        <f t="shared" si="9"/>
        <v>88000</v>
      </c>
      <c r="I133" s="77">
        <f t="shared" si="10"/>
        <v>96000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655.8189704188585</v>
      </c>
      <c r="F134" s="75">
        <f t="shared" si="11"/>
        <v>0</v>
      </c>
      <c r="G134" s="76">
        <f t="shared" si="8"/>
        <v>1.5</v>
      </c>
      <c r="H134" s="77">
        <f t="shared" si="9"/>
        <v>89000</v>
      </c>
      <c r="I134" s="77">
        <f t="shared" si="10"/>
        <v>97000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650.79356238049365</v>
      </c>
      <c r="F135" s="75">
        <f t="shared" si="11"/>
        <v>0</v>
      </c>
      <c r="G135" s="76">
        <f t="shared" si="8"/>
        <v>1.5</v>
      </c>
      <c r="H135" s="77">
        <f t="shared" si="9"/>
        <v>90000</v>
      </c>
      <c r="I135" s="77">
        <f t="shared" si="10"/>
        <v>98000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645.80666302682857</v>
      </c>
      <c r="F136" s="75">
        <f t="shared" si="11"/>
        <v>0</v>
      </c>
      <c r="G136" s="76">
        <f t="shared" si="8"/>
        <v>1.5</v>
      </c>
      <c r="H136" s="77">
        <f t="shared" si="9"/>
        <v>91000</v>
      </c>
      <c r="I136" s="77">
        <f t="shared" si="10"/>
        <v>99000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640.85797727360625</v>
      </c>
      <c r="F137" s="75">
        <f t="shared" si="11"/>
        <v>0</v>
      </c>
      <c r="G137" s="76">
        <f t="shared" si="8"/>
        <v>1.5</v>
      </c>
      <c r="H137" s="77">
        <f t="shared" si="9"/>
        <v>92000</v>
      </c>
      <c r="I137" s="77">
        <f t="shared" si="10"/>
        <v>100000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635.94721229774086</v>
      </c>
      <c r="F138" s="75">
        <f t="shared" si="11"/>
        <v>0</v>
      </c>
      <c r="G138" s="76">
        <f t="shared" si="8"/>
        <v>1.5</v>
      </c>
      <c r="H138" s="77">
        <f t="shared" si="9"/>
        <v>93000</v>
      </c>
      <c r="I138" s="77">
        <f t="shared" si="10"/>
        <v>101000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631.07407751998994</v>
      </c>
      <c r="F139" s="75">
        <f t="shared" si="11"/>
        <v>0</v>
      </c>
      <c r="G139" s="76">
        <f t="shared" si="8"/>
        <v>1.5</v>
      </c>
      <c r="H139" s="77">
        <f t="shared" si="9"/>
        <v>94000</v>
      </c>
      <c r="I139" s="77">
        <f t="shared" si="10"/>
        <v>102000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626.23828458776177</v>
      </c>
      <c r="F140" s="75">
        <f t="shared" si="11"/>
        <v>0</v>
      </c>
      <c r="G140" s="76">
        <f t="shared" si="8"/>
        <v>1.5</v>
      </c>
      <c r="H140" s="77">
        <f t="shared" si="9"/>
        <v>95000</v>
      </c>
      <c r="I140" s="77">
        <f t="shared" si="10"/>
        <v>103000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621.43954735805164</v>
      </c>
      <c r="F141" s="75">
        <f t="shared" si="11"/>
        <v>0</v>
      </c>
      <c r="G141" s="76">
        <f t="shared" si="8"/>
        <v>1.5</v>
      </c>
      <c r="H141" s="77">
        <f t="shared" si="9"/>
        <v>96000</v>
      </c>
      <c r="I141" s="77">
        <f t="shared" si="10"/>
        <v>104000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616.67758188051062</v>
      </c>
      <c r="F142" s="75">
        <f t="shared" si="11"/>
        <v>0</v>
      </c>
      <c r="G142" s="76">
        <f t="shared" si="8"/>
        <v>1.5</v>
      </c>
      <c r="H142" s="77">
        <f t="shared" si="9"/>
        <v>97000</v>
      </c>
      <c r="I142" s="77">
        <f t="shared" si="10"/>
        <v>105000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611.95210638064452</v>
      </c>
      <c r="F143" s="75">
        <f t="shared" si="11"/>
        <v>0</v>
      </c>
      <c r="G143" s="76">
        <f t="shared" si="8"/>
        <v>1.5</v>
      </c>
      <c r="H143" s="77">
        <f t="shared" si="9"/>
        <v>98000</v>
      </c>
      <c r="I143" s="77">
        <f t="shared" si="10"/>
        <v>106000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607.26284124313941</v>
      </c>
      <c r="F144" s="75">
        <f t="shared" si="11"/>
        <v>0</v>
      </c>
      <c r="G144" s="76">
        <f t="shared" si="8"/>
        <v>1.5</v>
      </c>
      <c r="H144" s="77">
        <f t="shared" si="9"/>
        <v>99000</v>
      </c>
      <c r="I144" s="77">
        <f t="shared" si="10"/>
        <v>107000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602.60950899531724</v>
      </c>
      <c r="F145" s="75">
        <f t="shared" si="11"/>
        <v>0</v>
      </c>
      <c r="G145" s="76">
        <f t="shared" si="8"/>
        <v>1.5</v>
      </c>
      <c r="H145" s="77">
        <f t="shared" si="9"/>
        <v>100000</v>
      </c>
      <c r="I145" s="77">
        <f t="shared" si="10"/>
        <v>108000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597.99183429071684</v>
      </c>
      <c r="F146" s="75">
        <f t="shared" si="11"/>
        <v>0</v>
      </c>
      <c r="G146" s="76">
        <f t="shared" si="8"/>
        <v>1.5</v>
      </c>
      <c r="H146" s="77">
        <f t="shared" si="9"/>
        <v>101000</v>
      </c>
      <c r="I146" s="77">
        <f t="shared" si="10"/>
        <v>109000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593.40954389280125</v>
      </c>
      <c r="F147" s="75">
        <f t="shared" si="11"/>
        <v>0</v>
      </c>
      <c r="G147" s="76">
        <f t="shared" si="8"/>
        <v>1.5</v>
      </c>
      <c r="H147" s="77">
        <f t="shared" si="9"/>
        <v>102000</v>
      </c>
      <c r="I147" s="77">
        <f t="shared" si="10"/>
        <v>110000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588.86236665879005</v>
      </c>
      <c r="F148" s="75">
        <f t="shared" si="11"/>
        <v>0</v>
      </c>
      <c r="G148" s="76">
        <f t="shared" si="8"/>
        <v>1.5</v>
      </c>
      <c r="H148" s="77">
        <f t="shared" si="9"/>
        <v>103000</v>
      </c>
      <c r="I148" s="77">
        <f t="shared" si="10"/>
        <v>111000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584.35003352361446</v>
      </c>
      <c r="F149" s="75">
        <f t="shared" si="11"/>
        <v>0</v>
      </c>
      <c r="G149" s="76">
        <f t="shared" si="8"/>
        <v>1.5</v>
      </c>
      <c r="H149" s="77">
        <f t="shared" si="9"/>
        <v>104000</v>
      </c>
      <c r="I149" s="77">
        <f t="shared" si="10"/>
        <v>112000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579.87227748399755</v>
      </c>
      <c r="F150" s="75">
        <f t="shared" si="11"/>
        <v>0</v>
      </c>
      <c r="G150" s="76">
        <f t="shared" si="8"/>
        <v>1.5</v>
      </c>
      <c r="H150" s="77">
        <f t="shared" si="9"/>
        <v>105000</v>
      </c>
      <c r="I150" s="77">
        <f t="shared" si="10"/>
        <v>113000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575.42883358265408</v>
      </c>
      <c r="F151" s="75">
        <f t="shared" si="11"/>
        <v>0</v>
      </c>
      <c r="G151" s="76">
        <f t="shared" si="8"/>
        <v>1.5</v>
      </c>
      <c r="H151" s="77">
        <f t="shared" si="9"/>
        <v>106000</v>
      </c>
      <c r="I151" s="77">
        <f t="shared" si="10"/>
        <v>114000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571.01943889261281</v>
      </c>
      <c r="F152" s="75">
        <f t="shared" si="11"/>
        <v>0</v>
      </c>
      <c r="G152" s="76">
        <f t="shared" si="8"/>
        <v>1.5</v>
      </c>
      <c r="H152" s="77">
        <f t="shared" si="9"/>
        <v>107000</v>
      </c>
      <c r="I152" s="77">
        <f t="shared" si="10"/>
        <v>115000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566.64383250165884</v>
      </c>
      <c r="F153" s="75">
        <f t="shared" si="11"/>
        <v>0</v>
      </c>
      <c r="G153" s="76">
        <f t="shared" si="8"/>
        <v>1.5</v>
      </c>
      <c r="H153" s="77">
        <f t="shared" si="9"/>
        <v>108000</v>
      </c>
      <c r="I153" s="77">
        <f t="shared" si="10"/>
        <v>116000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562.30175549689477</v>
      </c>
      <c r="F154" s="75">
        <f t="shared" si="11"/>
        <v>0</v>
      </c>
      <c r="G154" s="76">
        <f t="shared" si="8"/>
        <v>1.5</v>
      </c>
      <c r="H154" s="77">
        <f t="shared" si="9"/>
        <v>109000</v>
      </c>
      <c r="I154" s="77">
        <f t="shared" si="10"/>
        <v>117000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557.99295094942033</v>
      </c>
      <c r="F155" s="75">
        <f t="shared" si="11"/>
        <v>0</v>
      </c>
      <c r="G155" s="76">
        <f t="shared" si="8"/>
        <v>1.5</v>
      </c>
      <c r="H155" s="77">
        <f t="shared" si="9"/>
        <v>110000</v>
      </c>
      <c r="I155" s="77">
        <f t="shared" si="10"/>
        <v>118000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553.71716389912922</v>
      </c>
      <c r="F156" s="75">
        <f t="shared" si="11"/>
        <v>0</v>
      </c>
      <c r="G156" s="76">
        <f t="shared" si="8"/>
        <v>1.5</v>
      </c>
      <c r="H156" s="77">
        <f t="shared" si="9"/>
        <v>111000</v>
      </c>
      <c r="I156" s="77">
        <f t="shared" si="10"/>
        <v>119000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549.47414133962297</v>
      </c>
      <c r="F157" s="75">
        <f t="shared" si="11"/>
        <v>0</v>
      </c>
      <c r="G157" s="76">
        <f t="shared" si="8"/>
        <v>1.5</v>
      </c>
      <c r="H157" s="77">
        <f t="shared" si="9"/>
        <v>112000</v>
      </c>
      <c r="I157" s="77">
        <f t="shared" si="10"/>
        <v>120000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545.26363220324015</v>
      </c>
      <c r="F158" s="75">
        <f t="shared" si="11"/>
        <v>0</v>
      </c>
      <c r="G158" s="76">
        <f t="shared" si="8"/>
        <v>1.5</v>
      </c>
      <c r="H158" s="77">
        <f t="shared" si="9"/>
        <v>113000</v>
      </c>
      <c r="I158" s="77">
        <f t="shared" si="10"/>
        <v>121000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541.08538734619958</v>
      </c>
      <c r="F159" s="75">
        <f t="shared" si="11"/>
        <v>0</v>
      </c>
      <c r="G159" s="76">
        <f t="shared" si="8"/>
        <v>1.5</v>
      </c>
      <c r="H159" s="77">
        <f t="shared" si="9"/>
        <v>114000</v>
      </c>
      <c r="I159" s="77">
        <f t="shared" si="10"/>
        <v>122000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536.93915953385874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1.5</v>
      </c>
      <c r="H160" s="77">
        <f t="shared" ref="H160:H167" si="15">A160-$C$6/2</f>
        <v>115000</v>
      </c>
      <c r="I160" s="77">
        <f t="shared" ref="I160:I167" si="16">A160+$C$6/2</f>
        <v>123000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532.82470342608406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1.5</v>
      </c>
      <c r="H161" s="77">
        <f t="shared" si="15"/>
        <v>116000</v>
      </c>
      <c r="I161" s="77">
        <f t="shared" si="16"/>
        <v>124000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528.74177556273378</v>
      </c>
      <c r="F162" s="75">
        <f t="shared" si="17"/>
        <v>0</v>
      </c>
      <c r="G162" s="76">
        <f t="shared" si="14"/>
        <v>1.5</v>
      </c>
      <c r="H162" s="77">
        <f t="shared" si="15"/>
        <v>117000</v>
      </c>
      <c r="I162" s="77">
        <f t="shared" si="16"/>
        <v>125000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524.69013434925182</v>
      </c>
      <c r="F163" s="75">
        <f t="shared" si="17"/>
        <v>0</v>
      </c>
      <c r="G163" s="76">
        <f t="shared" si="14"/>
        <v>1.5</v>
      </c>
      <c r="H163" s="77">
        <f t="shared" si="15"/>
        <v>118000</v>
      </c>
      <c r="I163" s="77">
        <f t="shared" si="16"/>
        <v>126000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520.66954004237255</v>
      </c>
      <c r="F164" s="75">
        <f t="shared" si="17"/>
        <v>0</v>
      </c>
      <c r="G164" s="76">
        <f t="shared" si="14"/>
        <v>1.5</v>
      </c>
      <c r="H164" s="77">
        <f t="shared" si="15"/>
        <v>119000</v>
      </c>
      <c r="I164" s="77">
        <f t="shared" si="16"/>
        <v>127000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516.67975473593413</v>
      </c>
      <c r="F165" s="75">
        <f t="shared" si="17"/>
        <v>0</v>
      </c>
      <c r="G165" s="76">
        <f t="shared" si="14"/>
        <v>1.5</v>
      </c>
      <c r="H165" s="77">
        <f t="shared" si="15"/>
        <v>120000</v>
      </c>
      <c r="I165" s="77">
        <f t="shared" si="16"/>
        <v>128000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512.72054234680172</v>
      </c>
      <c r="F166" s="75">
        <f t="shared" si="17"/>
        <v>0</v>
      </c>
      <c r="G166" s="76">
        <f t="shared" si="14"/>
        <v>1.5</v>
      </c>
      <c r="H166" s="77">
        <f t="shared" si="15"/>
        <v>121000</v>
      </c>
      <c r="I166" s="77">
        <f t="shared" si="16"/>
        <v>129000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508.79166860089776</v>
      </c>
      <c r="F167" s="84">
        <f t="shared" si="17"/>
        <v>0</v>
      </c>
      <c r="G167" s="85">
        <f t="shared" si="14"/>
        <v>1.5</v>
      </c>
      <c r="H167" s="86">
        <f t="shared" si="15"/>
        <v>122000</v>
      </c>
      <c r="I167" s="86">
        <f t="shared" si="16"/>
        <v>130000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H9" sqref="H9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2" t="s">
        <v>55</v>
      </c>
      <c r="B3" s="153"/>
      <c r="C3" s="153"/>
      <c r="D3" s="154"/>
      <c r="F3" s="158" t="s">
        <v>11</v>
      </c>
      <c r="G3" s="159"/>
      <c r="H3" s="159"/>
      <c r="I3" s="160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32</v>
      </c>
      <c r="D5" s="17" t="s">
        <v>13</v>
      </c>
      <c r="F5" s="115">
        <v>18000</v>
      </c>
      <c r="G5" s="116">
        <v>18.350000000000001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7000</v>
      </c>
      <c r="D6" s="17" t="s">
        <v>7</v>
      </c>
      <c r="F6" s="44">
        <v>22000</v>
      </c>
      <c r="G6" s="19">
        <v>16.68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</v>
      </c>
      <c r="D7" s="17" t="s">
        <v>7</v>
      </c>
      <c r="F7" s="44">
        <v>27000</v>
      </c>
      <c r="G7" s="19">
        <v>12.25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0.7</v>
      </c>
      <c r="D8" s="98" t="s">
        <v>13</v>
      </c>
      <c r="F8" s="44">
        <v>34000</v>
      </c>
      <c r="G8" s="19">
        <v>7.6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40000</v>
      </c>
      <c r="G9" s="19">
        <v>2.29</v>
      </c>
      <c r="H9" s="18"/>
      <c r="I9" s="108"/>
      <c r="K9" s="21"/>
      <c r="L9" s="21"/>
      <c r="M9" s="21"/>
      <c r="Q9" s="13"/>
    </row>
    <row r="10" spans="1:17" ht="15.75" thickBot="1" x14ac:dyDescent="0.3">
      <c r="A10" s="155" t="s">
        <v>53</v>
      </c>
      <c r="B10" s="156"/>
      <c r="C10" s="156"/>
      <c r="D10" s="157"/>
      <c r="E10" s="21"/>
      <c r="F10" s="44">
        <v>48500</v>
      </c>
      <c r="G10" s="35">
        <v>0.48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</v>
      </c>
      <c r="D11" s="30"/>
      <c r="F11" s="44">
        <v>52500</v>
      </c>
      <c r="G11" s="19">
        <v>0.51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100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5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20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5" t="s">
        <v>3</v>
      </c>
      <c r="B16" s="156"/>
      <c r="C16" s="156"/>
      <c r="D16" s="157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1710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1149.8919410882713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50400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130000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20000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6" t="s">
        <v>56</v>
      </c>
      <c r="B24" s="156"/>
      <c r="C24" s="156"/>
      <c r="D24" s="157"/>
      <c r="F24" s="161" t="s">
        <v>43</v>
      </c>
      <c r="G24" s="162"/>
      <c r="H24" s="162"/>
      <c r="I24" s="163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0.73684210526315785</v>
      </c>
      <c r="D25" s="30"/>
      <c r="F25" s="143"/>
      <c r="G25" s="144"/>
      <c r="H25" s="144"/>
      <c r="I25" s="145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12.821739390350297</v>
      </c>
      <c r="D26" s="54" t="s">
        <v>34</v>
      </c>
      <c r="F26" s="146"/>
      <c r="G26" s="147"/>
      <c r="H26" s="147"/>
      <c r="I26" s="148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4.4086881609906703</v>
      </c>
      <c r="D27" s="54"/>
      <c r="F27" s="146"/>
      <c r="G27" s="147"/>
      <c r="H27" s="147"/>
      <c r="I27" s="148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13.564065327785228</v>
      </c>
      <c r="D28" s="17" t="s">
        <v>13</v>
      </c>
      <c r="E28" s="21"/>
      <c r="F28" s="146"/>
      <c r="G28" s="147"/>
      <c r="H28" s="147"/>
      <c r="I28" s="148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64.108696951751483</v>
      </c>
      <c r="D29" s="26"/>
      <c r="E29" s="21"/>
      <c r="F29" s="149"/>
      <c r="G29" s="150"/>
      <c r="H29" s="150"/>
      <c r="I29" s="151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2444.000455434742</v>
      </c>
      <c r="F32" s="70">
        <f>IF(A32&lt;=$C$21,IF($C$12*(1-$C$25*(EXP(A32/$C$19)-1))&gt;0,$C$12*(1-$C$25*(EXP(A32/$C$19)-1)),0),IF($C$29*(1-$C$27*(EXP((A32-$C$21)/$C$20)-1))&gt;0,$C$29*(1-$C$27*(EXP((A32-$C$21)/$C$20)-1)),0))</f>
        <v>122.12939198288512</v>
      </c>
      <c r="G32" s="71">
        <f t="shared" ref="G32:G95" si="1">IF(A32&lt;=$C$21,($C$5-$C$8)*(F32/$C$12)^(1/$C$11)+$C$8, ($C$28-$C$8)*(F32/$C$29)^(1/$C$11)+$C$8)</f>
        <v>47.385791648521817</v>
      </c>
      <c r="H32" s="72">
        <f t="shared" ref="H32:H95" si="2">A32-$C$6/2</f>
        <v>-21500</v>
      </c>
      <c r="I32" s="72">
        <f t="shared" ref="I32:I95" si="3">A32+$C$6/2</f>
        <v>-14500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2004.157011578842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110.81488478384851</v>
      </c>
      <c r="G33" s="76">
        <f t="shared" si="1"/>
        <v>39.136208098628359</v>
      </c>
      <c r="H33" s="77">
        <f t="shared" si="2"/>
        <v>-11500</v>
      </c>
      <c r="I33" s="77">
        <f t="shared" si="3"/>
        <v>-4500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1964.783889556358</v>
      </c>
      <c r="F34" s="75">
        <f t="shared" si="5"/>
        <v>109.55502020175017</v>
      </c>
      <c r="G34" s="76">
        <f t="shared" si="1"/>
        <v>38.267206672900429</v>
      </c>
      <c r="H34" s="77">
        <f t="shared" si="2"/>
        <v>-10500</v>
      </c>
      <c r="I34" s="77">
        <f t="shared" si="3"/>
        <v>-3500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1926.1842811502427</v>
      </c>
      <c r="F35" s="75">
        <f t="shared" si="5"/>
        <v>108.269908668989</v>
      </c>
      <c r="G35" s="76">
        <f t="shared" si="1"/>
        <v>37.39102787558852</v>
      </c>
      <c r="H35" s="77">
        <f t="shared" si="2"/>
        <v>-9500</v>
      </c>
      <c r="I35" s="77">
        <f t="shared" si="3"/>
        <v>-2500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1888.3429901229624</v>
      </c>
      <c r="F36" s="75">
        <f t="shared" si="5"/>
        <v>106.95904425141396</v>
      </c>
      <c r="G36" s="76">
        <f t="shared" si="1"/>
        <v>36.507942270660664</v>
      </c>
      <c r="H36" s="77">
        <f t="shared" si="2"/>
        <v>-8500</v>
      </c>
      <c r="I36" s="77">
        <f t="shared" si="3"/>
        <v>-1500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1851.2451187781212</v>
      </c>
      <c r="F37" s="75">
        <f t="shared" si="5"/>
        <v>105.62191087624898</v>
      </c>
      <c r="G37" s="76">
        <f t="shared" si="1"/>
        <v>35.61824261888038</v>
      </c>
      <c r="H37" s="77">
        <f t="shared" si="2"/>
        <v>-7500</v>
      </c>
      <c r="I37" s="77">
        <f t="shared" si="3"/>
        <v>-500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1814.8760620954026</v>
      </c>
      <c r="F38" s="75">
        <f t="shared" si="5"/>
        <v>104.25798212892093</v>
      </c>
      <c r="G38" s="76">
        <f t="shared" si="1"/>
        <v>34.722245001670458</v>
      </c>
      <c r="H38" s="77">
        <f t="shared" si="2"/>
        <v>-6500</v>
      </c>
      <c r="I38" s="77">
        <f t="shared" si="3"/>
        <v>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1779.2215019807363</v>
      </c>
      <c r="F39" s="75">
        <f t="shared" si="5"/>
        <v>102.86672104581591</v>
      </c>
      <c r="G39" s="76">
        <f t="shared" si="1"/>
        <v>33.820289994986425</v>
      </c>
      <c r="H39" s="77">
        <f t="shared" si="2"/>
        <v>-5500</v>
      </c>
      <c r="I39" s="77">
        <f t="shared" si="3"/>
        <v>1500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1744.2674016294231</v>
      </c>
      <c r="F40" s="75">
        <f t="shared" si="5"/>
        <v>101.44757990288274</v>
      </c>
      <c r="G40" s="76">
        <f t="shared" si="1"/>
        <v>32.912743895315067</v>
      </c>
      <c r="H40" s="77">
        <f t="shared" si="2"/>
        <v>-4500</v>
      </c>
      <c r="I40" s="77">
        <f t="shared" si="3"/>
        <v>2500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1710</v>
      </c>
      <c r="F41" s="75">
        <f t="shared" si="5"/>
        <v>100</v>
      </c>
      <c r="G41" s="76">
        <f t="shared" si="1"/>
        <v>32</v>
      </c>
      <c r="H41" s="77">
        <f t="shared" si="2"/>
        <v>-3500</v>
      </c>
      <c r="I41" s="77">
        <f t="shared" si="3"/>
        <v>3500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1676.4058063966716</v>
      </c>
      <c r="F42" s="75">
        <f t="shared" si="5"/>
        <v>98.523411441022077</v>
      </c>
      <c r="G42" s="76">
        <f t="shared" si="1"/>
        <v>31.08247994418776</v>
      </c>
      <c r="H42" s="77">
        <f t="shared" si="2"/>
        <v>-2500</v>
      </c>
      <c r="I42" s="77">
        <f t="shared" si="3"/>
        <v>4500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1643.4715951581722</v>
      </c>
      <c r="F43" s="75">
        <f t="shared" si="5"/>
        <v>97.017232909417345</v>
      </c>
      <c r="G43" s="76">
        <f t="shared" si="1"/>
        <v>30.160635096782414</v>
      </c>
      <c r="H43" s="77">
        <f t="shared" si="2"/>
        <v>-1500</v>
      </c>
      <c r="I43" s="77">
        <f t="shared" si="3"/>
        <v>5500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1611.1844004509708</v>
      </c>
      <c r="F44" s="75">
        <f t="shared" si="5"/>
        <v>95.480871439410166</v>
      </c>
      <c r="G44" s="76">
        <f t="shared" si="1"/>
        <v>29.234948017895306</v>
      </c>
      <c r="H44" s="77">
        <f t="shared" si="2"/>
        <v>-500</v>
      </c>
      <c r="I44" s="77">
        <f t="shared" si="3"/>
        <v>6500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1579.5315111647647</v>
      </c>
      <c r="F45" s="75">
        <f t="shared" si="5"/>
        <v>93.9137221825371</v>
      </c>
      <c r="G45" s="76">
        <f t="shared" si="1"/>
        <v>28.305933980379521</v>
      </c>
      <c r="H45" s="77">
        <f t="shared" si="2"/>
        <v>500</v>
      </c>
      <c r="I45" s="77">
        <f t="shared" si="3"/>
        <v>7500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1548.5004659082576</v>
      </c>
      <c r="F46" s="75">
        <f t="shared" si="5"/>
        <v>92.31516816952454</v>
      </c>
      <c r="G46" s="76">
        <f t="shared" si="1"/>
        <v>27.37414255814458</v>
      </c>
      <c r="H46" s="77">
        <f t="shared" si="2"/>
        <v>1500</v>
      </c>
      <c r="I46" s="77">
        <f t="shared" si="3"/>
        <v>8500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1518.0790481032479</v>
      </c>
      <c r="F47" s="75">
        <f t="shared" si="5"/>
        <v>90.68458006739489</v>
      </c>
      <c r="G47" s="76">
        <f t="shared" si="1"/>
        <v>26.440159284059234</v>
      </c>
      <c r="H47" s="77">
        <f t="shared" si="2"/>
        <v>2500</v>
      </c>
      <c r="I47" s="77">
        <f t="shared" si="3"/>
        <v>9500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1488.2552811750977</v>
      </c>
      <c r="F48" s="75">
        <f t="shared" si="5"/>
        <v>89.021315931705104</v>
      </c>
      <c r="G48" s="76">
        <f t="shared" si="1"/>
        <v>25.50460738036498</v>
      </c>
      <c r="H48" s="77">
        <f t="shared" si="2"/>
        <v>3500</v>
      </c>
      <c r="I48" s="77">
        <f t="shared" si="3"/>
        <v>10500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1459.0174238376871</v>
      </c>
      <c r="F49" s="75">
        <f t="shared" si="5"/>
        <v>87.32472095382029</v>
      </c>
      <c r="G49" s="76">
        <f t="shared" si="1"/>
        <v>24.568149564643878</v>
      </c>
      <c r="H49" s="77">
        <f t="shared" si="2"/>
        <v>4500</v>
      </c>
      <c r="I49" s="77">
        <f t="shared" si="3"/>
        <v>11500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1430.3539654710014</v>
      </c>
      <c r="F50" s="75">
        <f t="shared" si="5"/>
        <v>85.59412720312281</v>
      </c>
      <c r="G50" s="76">
        <f t="shared" si="1"/>
        <v>23.631489934509471</v>
      </c>
      <c r="H50" s="77">
        <f t="shared" si="2"/>
        <v>5500</v>
      </c>
      <c r="I50" s="77">
        <f t="shared" si="3"/>
        <v>12500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1402.253621589527</v>
      </c>
      <c r="F51" s="75">
        <f t="shared" si="5"/>
        <v>83.828853364055448</v>
      </c>
      <c r="G51" s="76">
        <f t="shared" si="1"/>
        <v>22.695375934320129</v>
      </c>
      <c r="H51" s="77">
        <f t="shared" si="2"/>
        <v>6500</v>
      </c>
      <c r="I51" s="77">
        <f t="shared" si="3"/>
        <v>13500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1374.7053293996748</v>
      </c>
      <c r="F52" s="75">
        <f t="shared" si="5"/>
        <v>82.028204467894966</v>
      </c>
      <c r="G52" s="76">
        <f t="shared" si="1"/>
        <v>21.76060040734983</v>
      </c>
      <c r="H52" s="77">
        <f t="shared" si="2"/>
        <v>7500</v>
      </c>
      <c r="I52" s="77">
        <f t="shared" si="3"/>
        <v>14500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1347.6982434444817</v>
      </c>
      <c r="F53" s="75">
        <f t="shared" si="5"/>
        <v>80.191471619150661</v>
      </c>
      <c r="G53" s="76">
        <f t="shared" si="1"/>
        <v>20.828003736992994</v>
      </c>
      <c r="H53" s="77">
        <f t="shared" si="2"/>
        <v>8500</v>
      </c>
      <c r="I53" s="77">
        <f t="shared" si="3"/>
        <v>15500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1321.2217313338738</v>
      </c>
      <c r="F54" s="75">
        <f t="shared" si="5"/>
        <v>78.317931716480132</v>
      </c>
      <c r="G54" s="76">
        <f t="shared" si="1"/>
        <v>19.898476080726873</v>
      </c>
      <c r="H54" s="77">
        <f t="shared" si="2"/>
        <v>9500</v>
      </c>
      <c r="I54" s="77">
        <f t="shared" si="3"/>
        <v>16500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1295.2653695588126</v>
      </c>
      <c r="F55" s="75">
        <f t="shared" si="5"/>
        <v>76.406847168012192</v>
      </c>
      <c r="G55" s="76">
        <f t="shared" si="1"/>
        <v>18.972959700708195</v>
      </c>
      <c r="H55" s="77">
        <f t="shared" si="2"/>
        <v>10500</v>
      </c>
      <c r="I55" s="77">
        <f t="shared" si="3"/>
        <v>17500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1269.8189393876748</v>
      </c>
      <c r="F56" s="75">
        <f t="shared" si="5"/>
        <v>74.457465600965236</v>
      </c>
      <c r="G56" s="76">
        <f t="shared" si="1"/>
        <v>18.052451395040222</v>
      </c>
      <c r="H56" s="77">
        <f t="shared" si="2"/>
        <v>11500</v>
      </c>
      <c r="I56" s="77">
        <f t="shared" si="3"/>
        <v>18500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1244.8724228432523</v>
      </c>
      <c r="F57" s="75">
        <f t="shared" si="5"/>
        <v>72.469019565446331</v>
      </c>
      <c r="G57" s="76">
        <f t="shared" si="1"/>
        <v>17.138005033912147</v>
      </c>
      <c r="H57" s="77">
        <f t="shared" si="2"/>
        <v>12500</v>
      </c>
      <c r="I57" s="77">
        <f t="shared" si="3"/>
        <v>19500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1220.4159987587841</v>
      </c>
      <c r="F58" s="75">
        <f t="shared" si="5"/>
        <v>70.440726232314844</v>
      </c>
      <c r="G58" s="76">
        <f t="shared" si="1"/>
        <v>16.230734204985456</v>
      </c>
      <c r="H58" s="77">
        <f t="shared" si="2"/>
        <v>13500</v>
      </c>
      <c r="I58" s="77">
        <f t="shared" si="3"/>
        <v>20500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1196.4400389114728</v>
      </c>
      <c r="F59" s="75">
        <f t="shared" si="5"/>
        <v>68.371787084991126</v>
      </c>
      <c r="G59" s="76">
        <f t="shared" si="1"/>
        <v>15.331814972581476</v>
      </c>
      <c r="H59" s="77">
        <f t="shared" si="2"/>
        <v>14500</v>
      </c>
      <c r="I59" s="77">
        <f t="shared" si="3"/>
        <v>21500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1172.9351042319608</v>
      </c>
      <c r="F60" s="75">
        <f t="shared" si="5"/>
        <v>66.26138760508951</v>
      </c>
      <c r="G60" s="76">
        <f t="shared" si="1"/>
        <v>14.442488755411475</v>
      </c>
      <c r="H60" s="77">
        <f t="shared" si="2"/>
        <v>15500</v>
      </c>
      <c r="I60" s="77">
        <f t="shared" si="3"/>
        <v>22500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1149.8919410882713</v>
      </c>
      <c r="F61" s="75">
        <f t="shared" si="5"/>
        <v>64.108696951751483</v>
      </c>
      <c r="G61" s="76">
        <f t="shared" si="1"/>
        <v>13.564065327785228</v>
      </c>
      <c r="H61" s="77">
        <f t="shared" si="2"/>
        <v>16500</v>
      </c>
      <c r="I61" s="77">
        <f t="shared" si="3"/>
        <v>23500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1141.0805518716627</v>
      </c>
      <c r="F62" s="75">
        <f t="shared" si="5"/>
        <v>61.926196146885623</v>
      </c>
      <c r="G62" s="76">
        <f t="shared" si="1"/>
        <v>12.703092297666588</v>
      </c>
      <c r="H62" s="77">
        <f t="shared" si="2"/>
        <v>17500</v>
      </c>
      <c r="I62" s="77">
        <f t="shared" si="3"/>
        <v>24500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1132.3366825472738</v>
      </c>
      <c r="F63" s="75">
        <f t="shared" si="5"/>
        <v>59.726842137374682</v>
      </c>
      <c r="G63" s="76">
        <f t="shared" si="1"/>
        <v>11.865635452430002</v>
      </c>
      <c r="H63" s="77">
        <f t="shared" si="2"/>
        <v>18500</v>
      </c>
      <c r="I63" s="77">
        <f t="shared" si="3"/>
        <v>25500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1123.6598157238359</v>
      </c>
      <c r="F64" s="75">
        <f t="shared" si="5"/>
        <v>57.510504783286386</v>
      </c>
      <c r="G64" s="76">
        <f t="shared" si="1"/>
        <v>11.052344042140914</v>
      </c>
      <c r="H64" s="77">
        <f t="shared" si="2"/>
        <v>19500</v>
      </c>
      <c r="I64" s="77">
        <f t="shared" si="3"/>
        <v>26500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1115.0494379747449</v>
      </c>
      <c r="F65" s="75">
        <f t="shared" si="5"/>
        <v>55.277052939752004</v>
      </c>
      <c r="G65" s="76">
        <f t="shared" si="1"/>
        <v>10.263879580733978</v>
      </c>
      <c r="H65" s="77">
        <f t="shared" si="2"/>
        <v>20500</v>
      </c>
      <c r="I65" s="77">
        <f t="shared" si="3"/>
        <v>27500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1106.5050398076812</v>
      </c>
      <c r="F66" s="75">
        <f t="shared" si="5"/>
        <v>53.026354449206025</v>
      </c>
      <c r="G66" s="76">
        <f t="shared" si="1"/>
        <v>9.5009160531209655</v>
      </c>
      <c r="H66" s="77">
        <f t="shared" si="2"/>
        <v>21500</v>
      </c>
      <c r="I66" s="77">
        <f t="shared" si="3"/>
        <v>28500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1098.0261156344611</v>
      </c>
      <c r="F67" s="75">
        <f t="shared" si="5"/>
        <v>50.758276133566262</v>
      </c>
      <c r="G67" s="76">
        <f t="shared" si="1"/>
        <v>8.7641401256407665</v>
      </c>
      <c r="H67" s="77">
        <f t="shared" si="2"/>
        <v>22500</v>
      </c>
      <c r="I67" s="77">
        <f t="shared" si="3"/>
        <v>29500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1089.6121637411209</v>
      </c>
      <c r="F68" s="75">
        <f t="shared" si="5"/>
        <v>48.472683786353485</v>
      </c>
      <c r="G68" s="76">
        <f t="shared" si="1"/>
        <v>8.0542513599041854</v>
      </c>
      <c r="H68" s="77">
        <f t="shared" si="2"/>
        <v>23500</v>
      </c>
      <c r="I68" s="77">
        <f t="shared" si="3"/>
        <v>30500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1081.2626862582301</v>
      </c>
      <c r="F69" s="75">
        <f t="shared" si="5"/>
        <v>46.169442164750073</v>
      </c>
      <c r="G69" s="76">
        <f t="shared" si="1"/>
        <v>7.3719624300871542</v>
      </c>
      <c r="H69" s="77">
        <f t="shared" si="2"/>
        <v>24500</v>
      </c>
      <c r="I69" s="77">
        <f t="shared" si="3"/>
        <v>31500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1072.9771891314304</v>
      </c>
      <c r="F70" s="75">
        <f t="shared" si="5"/>
        <v>43.848414981597514</v>
      </c>
      <c r="G70" s="76">
        <f t="shared" si="1"/>
        <v>6.7179993437269472</v>
      </c>
      <c r="H70" s="77">
        <f t="shared" si="2"/>
        <v>25500</v>
      </c>
      <c r="I70" s="77">
        <f t="shared" si="3"/>
        <v>32500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1064.7551820922022</v>
      </c>
      <c r="F71" s="75">
        <f t="shared" si="5"/>
        <v>41.509464897332045</v>
      </c>
      <c r="G71" s="76">
        <f t="shared" si="1"/>
        <v>6.0931016660766932</v>
      </c>
      <c r="H71" s="77">
        <f t="shared" si="2"/>
        <v>26500</v>
      </c>
      <c r="I71" s="77">
        <f t="shared" si="3"/>
        <v>33500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1056.596178628854</v>
      </c>
      <c r="F72" s="75">
        <f t="shared" si="5"/>
        <v>39.152453511857885</v>
      </c>
      <c r="G72" s="76">
        <f t="shared" si="1"/>
        <v>5.4980227480743444</v>
      </c>
      <c r="H72" s="77">
        <f t="shared" si="2"/>
        <v>27500</v>
      </c>
      <c r="I72" s="77">
        <f t="shared" si="3"/>
        <v>34500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1048.4996959577354</v>
      </c>
      <c r="F73" s="75">
        <f t="shared" si="5"/>
        <v>36.777241356358083</v>
      </c>
      <c r="G73" s="76">
        <f t="shared" si="1"/>
        <v>4.9335299579833443</v>
      </c>
      <c r="H73" s="77">
        <f t="shared" si="2"/>
        <v>28500</v>
      </c>
      <c r="I73" s="77">
        <f t="shared" si="3"/>
        <v>35500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1040.4652549946691</v>
      </c>
      <c r="F74" s="75">
        <f t="shared" si="5"/>
        <v>34.383687885041589</v>
      </c>
      <c r="G74" s="76">
        <f t="shared" si="1"/>
        <v>4.4004049167627421</v>
      </c>
      <c r="H74" s="77">
        <f t="shared" si="2"/>
        <v>29500</v>
      </c>
      <c r="I74" s="77">
        <f t="shared" si="3"/>
        <v>36500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1032.4923803266031</v>
      </c>
      <c r="F75" s="75">
        <f t="shared" si="5"/>
        <v>31.9716514668272</v>
      </c>
      <c r="G75" s="76">
        <f t="shared" si="1"/>
        <v>3.8994437372259378</v>
      </c>
      <c r="H75" s="77">
        <f t="shared" si="2"/>
        <v>30500</v>
      </c>
      <c r="I75" s="77">
        <f t="shared" si="3"/>
        <v>37500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1024.5806001834792</v>
      </c>
      <c r="F76" s="75">
        <f t="shared" si="5"/>
        <v>29.540989376962596</v>
      </c>
      <c r="G76" s="76">
        <f t="shared" si="1"/>
        <v>3.4314572670475281</v>
      </c>
      <c r="H76" s="77">
        <f t="shared" si="2"/>
        <v>31500</v>
      </c>
      <c r="I76" s="77">
        <f t="shared" si="3"/>
        <v>38500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1016.7294464103178</v>
      </c>
      <c r="F77" s="75">
        <f t="shared" si="5"/>
        <v>27.091557788579539</v>
      </c>
      <c r="G77" s="76">
        <f t="shared" si="1"/>
        <v>2.997271335679387</v>
      </c>
      <c r="H77" s="77">
        <f t="shared" si="2"/>
        <v>32500</v>
      </c>
      <c r="I77" s="77">
        <f t="shared" si="3"/>
        <v>39500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1008.9384544395161</v>
      </c>
      <c r="F78" s="75">
        <f t="shared" si="5"/>
        <v>24.623211764182869</v>
      </c>
      <c r="G78" s="76">
        <f t="shared" si="1"/>
        <v>2.5977270052372745</v>
      </c>
      <c r="H78" s="77">
        <f t="shared" si="2"/>
        <v>33500</v>
      </c>
      <c r="I78" s="77">
        <f t="shared" si="3"/>
        <v>40500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1001.207163263359</v>
      </c>
      <c r="F79" s="75">
        <f t="shared" si="5"/>
        <v>22.135805247074696</v>
      </c>
      <c r="G79" s="76">
        <f t="shared" si="1"/>
        <v>2.2336808254209934</v>
      </c>
      <c r="H79" s="77">
        <f t="shared" si="2"/>
        <v>34500</v>
      </c>
      <c r="I79" s="77">
        <f t="shared" si="3"/>
        <v>41500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993.53511540673958</v>
      </c>
      <c r="F80" s="75">
        <f t="shared" si="5"/>
        <v>19.629191052711626</v>
      </c>
      <c r="G80" s="76">
        <f t="shared" si="1"/>
        <v>1.9060050925314636</v>
      </c>
      <c r="H80" s="77">
        <f t="shared" si="2"/>
        <v>35500</v>
      </c>
      <c r="I80" s="77">
        <f t="shared" si="3"/>
        <v>42500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985.92185690009103</v>
      </c>
      <c r="F81" s="75">
        <f t="shared" si="5"/>
        <v>17.103220859995805</v>
      </c>
      <c r="G81" s="76">
        <f t="shared" si="1"/>
        <v>1.6155881126495406</v>
      </c>
      <c r="H81" s="77">
        <f t="shared" si="2"/>
        <v>36500</v>
      </c>
      <c r="I81" s="77">
        <f t="shared" si="3"/>
        <v>43500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978.36693725252292</v>
      </c>
      <c r="F82" s="75">
        <f t="shared" si="5"/>
        <v>14.557745202498298</v>
      </c>
      <c r="G82" s="76">
        <f t="shared" si="1"/>
        <v>1.363334469042099</v>
      </c>
      <c r="H82" s="77">
        <f t="shared" si="2"/>
        <v>37500</v>
      </c>
      <c r="I82" s="77">
        <f t="shared" si="3"/>
        <v>44500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970.86990942516502</v>
      </c>
      <c r="F83" s="75">
        <f t="shared" si="5"/>
        <v>11.992613459615049</v>
      </c>
      <c r="G83" s="76">
        <f t="shared" si="1"/>
        <v>1.1501652938621463</v>
      </c>
      <c r="H83" s="77">
        <f t="shared" si="2"/>
        <v>38500</v>
      </c>
      <c r="I83" s="77">
        <f t="shared" si="3"/>
        <v>45500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963.43032980471617</v>
      </c>
      <c r="F84" s="75">
        <f t="shared" si="5"/>
        <v>9.4076738476542658</v>
      </c>
      <c r="G84" s="76">
        <f t="shared" si="1"/>
        <v>0.97701854421061307</v>
      </c>
      <c r="H84" s="77">
        <f t="shared" si="2"/>
        <v>39500</v>
      </c>
      <c r="I84" s="77">
        <f t="shared" si="3"/>
        <v>46500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956.04775817719383</v>
      </c>
      <c r="F85" s="75">
        <f t="shared" si="5"/>
        <v>6.8027734108550861</v>
      </c>
      <c r="G85" s="76">
        <f t="shared" si="1"/>
        <v>0.84484928262863768</v>
      </c>
      <c r="H85" s="77">
        <f t="shared" si="2"/>
        <v>40500</v>
      </c>
      <c r="I85" s="77">
        <f t="shared" si="3"/>
        <v>47500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948.72175770188596</v>
      </c>
      <c r="F86" s="75">
        <f t="shared" si="5"/>
        <v>4.1777580123368985</v>
      </c>
      <c r="G86" s="76">
        <f t="shared" si="1"/>
        <v>0.75462996209018929</v>
      </c>
      <c r="H86" s="77">
        <f t="shared" si="2"/>
        <v>41500</v>
      </c>
      <c r="I86" s="77">
        <f t="shared" si="3"/>
        <v>48500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941.45189488550272</v>
      </c>
      <c r="F87" s="75">
        <f t="shared" si="5"/>
        <v>1.5324723249789145</v>
      </c>
      <c r="G87" s="76">
        <f t="shared" si="1"/>
        <v>0.70735071556596618</v>
      </c>
      <c r="H87" s="77">
        <f t="shared" si="2"/>
        <v>42500</v>
      </c>
      <c r="I87" s="77">
        <f t="shared" si="3"/>
        <v>49500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934.23773955652553</v>
      </c>
      <c r="F88" s="75">
        <f t="shared" si="5"/>
        <v>0</v>
      </c>
      <c r="G88" s="76">
        <f t="shared" si="1"/>
        <v>0.7</v>
      </c>
      <c r="H88" s="77">
        <f t="shared" si="2"/>
        <v>43500</v>
      </c>
      <c r="I88" s="77">
        <f t="shared" si="3"/>
        <v>50500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927.07886483975324</v>
      </c>
      <c r="F89" s="75">
        <f t="shared" si="5"/>
        <v>0</v>
      </c>
      <c r="G89" s="76">
        <f t="shared" si="1"/>
        <v>0.7</v>
      </c>
      <c r="H89" s="77">
        <f t="shared" si="2"/>
        <v>44500</v>
      </c>
      <c r="I89" s="77">
        <f t="shared" si="3"/>
        <v>51500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919.97484713104257</v>
      </c>
      <c r="F90" s="75">
        <f t="shared" si="5"/>
        <v>0</v>
      </c>
      <c r="G90" s="76">
        <f t="shared" si="1"/>
        <v>0.7</v>
      </c>
      <c r="H90" s="77">
        <f t="shared" si="2"/>
        <v>45500</v>
      </c>
      <c r="I90" s="77">
        <f t="shared" si="3"/>
        <v>52500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912.9252660722434</v>
      </c>
      <c r="F91" s="75">
        <f t="shared" si="5"/>
        <v>0</v>
      </c>
      <c r="G91" s="76">
        <f t="shared" si="1"/>
        <v>0.7</v>
      </c>
      <c r="H91" s="77">
        <f t="shared" si="2"/>
        <v>46500</v>
      </c>
      <c r="I91" s="77">
        <f t="shared" si="3"/>
        <v>53500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905.92970452632517</v>
      </c>
      <c r="F92" s="75">
        <f t="shared" si="5"/>
        <v>0</v>
      </c>
      <c r="G92" s="76">
        <f t="shared" si="1"/>
        <v>0.7</v>
      </c>
      <c r="H92" s="77">
        <f t="shared" si="2"/>
        <v>47500</v>
      </c>
      <c r="I92" s="77">
        <f t="shared" si="3"/>
        <v>54500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898.98774855269346</v>
      </c>
      <c r="F93" s="75">
        <f t="shared" si="5"/>
        <v>0</v>
      </c>
      <c r="G93" s="76">
        <f t="shared" si="1"/>
        <v>0.7</v>
      </c>
      <c r="H93" s="77">
        <f t="shared" si="2"/>
        <v>48500</v>
      </c>
      <c r="I93" s="77">
        <f t="shared" si="3"/>
        <v>55500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892.09898738269726</v>
      </c>
      <c r="F94" s="75">
        <f t="shared" si="5"/>
        <v>0</v>
      </c>
      <c r="G94" s="76">
        <f t="shared" si="1"/>
        <v>0.7</v>
      </c>
      <c r="H94" s="77">
        <f t="shared" si="2"/>
        <v>49500</v>
      </c>
      <c r="I94" s="77">
        <f t="shared" si="3"/>
        <v>56500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885.26301339532245</v>
      </c>
      <c r="F95" s="75">
        <f t="shared" si="5"/>
        <v>0</v>
      </c>
      <c r="G95" s="76">
        <f t="shared" si="1"/>
        <v>0.7</v>
      </c>
      <c r="H95" s="77">
        <f t="shared" si="2"/>
        <v>50500</v>
      </c>
      <c r="I95" s="77">
        <f t="shared" si="3"/>
        <v>57500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878.47942209307234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0.7</v>
      </c>
      <c r="H96" s="77">
        <f t="shared" ref="H96:H159" si="9">A96-$C$6/2</f>
        <v>51500</v>
      </c>
      <c r="I96" s="77">
        <f t="shared" ref="I96:I159" si="10">A96+$C$6/2</f>
        <v>58500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871.74781207803244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0.7</v>
      </c>
      <c r="H97" s="77">
        <f t="shared" si="9"/>
        <v>52500</v>
      </c>
      <c r="I97" s="77">
        <f t="shared" si="10"/>
        <v>59500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865.06778502811949</v>
      </c>
      <c r="F98" s="75">
        <f t="shared" si="11"/>
        <v>0</v>
      </c>
      <c r="G98" s="76">
        <f t="shared" si="8"/>
        <v>0.7</v>
      </c>
      <c r="H98" s="77">
        <f t="shared" si="9"/>
        <v>53500</v>
      </c>
      <c r="I98" s="77">
        <f t="shared" si="10"/>
        <v>60500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858.43894567351174</v>
      </c>
      <c r="F99" s="75">
        <f t="shared" si="11"/>
        <v>0</v>
      </c>
      <c r="G99" s="76">
        <f t="shared" si="8"/>
        <v>0.7</v>
      </c>
      <c r="H99" s="77">
        <f t="shared" si="9"/>
        <v>54500</v>
      </c>
      <c r="I99" s="77">
        <f t="shared" si="10"/>
        <v>61500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851.86090177325991</v>
      </c>
      <c r="F100" s="75">
        <f t="shared" si="11"/>
        <v>0</v>
      </c>
      <c r="G100" s="76">
        <f t="shared" si="8"/>
        <v>0.7</v>
      </c>
      <c r="H100" s="77">
        <f t="shared" si="9"/>
        <v>55500</v>
      </c>
      <c r="I100" s="77">
        <f t="shared" si="10"/>
        <v>62500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845.3332640920778</v>
      </c>
      <c r="F101" s="75">
        <f t="shared" si="11"/>
        <v>0</v>
      </c>
      <c r="G101" s="76">
        <f t="shared" si="8"/>
        <v>0.7</v>
      </c>
      <c r="H101" s="77">
        <f t="shared" si="9"/>
        <v>56500</v>
      </c>
      <c r="I101" s="77">
        <f t="shared" si="10"/>
        <v>63500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838.85564637731068</v>
      </c>
      <c r="F102" s="75">
        <f t="shared" si="11"/>
        <v>0</v>
      </c>
      <c r="G102" s="76">
        <f t="shared" si="8"/>
        <v>0.7</v>
      </c>
      <c r="H102" s="77">
        <f t="shared" si="9"/>
        <v>57500</v>
      </c>
      <c r="I102" s="77">
        <f t="shared" si="10"/>
        <v>64500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832.42766533607903</v>
      </c>
      <c r="F103" s="75">
        <f t="shared" si="11"/>
        <v>0</v>
      </c>
      <c r="G103" s="76">
        <f t="shared" si="8"/>
        <v>0.7</v>
      </c>
      <c r="H103" s="77">
        <f t="shared" si="9"/>
        <v>58500</v>
      </c>
      <c r="I103" s="77">
        <f t="shared" si="10"/>
        <v>65500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826.04894061260018</v>
      </c>
      <c r="F104" s="75">
        <f t="shared" si="11"/>
        <v>0</v>
      </c>
      <c r="G104" s="76">
        <f t="shared" si="8"/>
        <v>0.7</v>
      </c>
      <c r="H104" s="77">
        <f t="shared" si="9"/>
        <v>59500</v>
      </c>
      <c r="I104" s="77">
        <f t="shared" si="10"/>
        <v>66500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819.71909476567987</v>
      </c>
      <c r="F105" s="75">
        <f t="shared" si="11"/>
        <v>0</v>
      </c>
      <c r="G105" s="76">
        <f t="shared" si="8"/>
        <v>0.7</v>
      </c>
      <c r="H105" s="77">
        <f t="shared" si="9"/>
        <v>60500</v>
      </c>
      <c r="I105" s="77">
        <f t="shared" si="10"/>
        <v>67500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813.43775324637954</v>
      </c>
      <c r="F106" s="75">
        <f t="shared" si="11"/>
        <v>0</v>
      </c>
      <c r="G106" s="76">
        <f t="shared" si="8"/>
        <v>0.7</v>
      </c>
      <c r="H106" s="77">
        <f t="shared" si="9"/>
        <v>61500</v>
      </c>
      <c r="I106" s="77">
        <f t="shared" si="10"/>
        <v>68500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807.20454437585386</v>
      </c>
      <c r="F107" s="75">
        <f t="shared" si="11"/>
        <v>0</v>
      </c>
      <c r="G107" s="76">
        <f t="shared" si="8"/>
        <v>0.7</v>
      </c>
      <c r="H107" s="77">
        <f t="shared" si="9"/>
        <v>62500</v>
      </c>
      <c r="I107" s="77">
        <f t="shared" si="10"/>
        <v>69500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801.01909932335661</v>
      </c>
      <c r="F108" s="75">
        <f t="shared" si="11"/>
        <v>0</v>
      </c>
      <c r="G108" s="76">
        <f t="shared" si="8"/>
        <v>0.7</v>
      </c>
      <c r="H108" s="77">
        <f t="shared" si="9"/>
        <v>63500</v>
      </c>
      <c r="I108" s="77">
        <f t="shared" si="10"/>
        <v>70500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794.88105208441743</v>
      </c>
      <c r="F109" s="75">
        <f t="shared" si="11"/>
        <v>0</v>
      </c>
      <c r="G109" s="76">
        <f t="shared" si="8"/>
        <v>0.7</v>
      </c>
      <c r="H109" s="77">
        <f t="shared" si="9"/>
        <v>64500</v>
      </c>
      <c r="I109" s="77">
        <f t="shared" si="10"/>
        <v>71500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788.79003945918373</v>
      </c>
      <c r="F110" s="75">
        <f t="shared" si="11"/>
        <v>0</v>
      </c>
      <c r="G110" s="76">
        <f t="shared" si="8"/>
        <v>0.7</v>
      </c>
      <c r="H110" s="77">
        <f t="shared" si="9"/>
        <v>65500</v>
      </c>
      <c r="I110" s="77">
        <f t="shared" si="10"/>
        <v>72500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782.74570103093015</v>
      </c>
      <c r="F111" s="75">
        <f t="shared" si="11"/>
        <v>0</v>
      </c>
      <c r="G111" s="76">
        <f t="shared" si="8"/>
        <v>0.7</v>
      </c>
      <c r="H111" s="77">
        <f t="shared" si="9"/>
        <v>66500</v>
      </c>
      <c r="I111" s="77">
        <f t="shared" si="10"/>
        <v>73500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776.74767914473171</v>
      </c>
      <c r="F112" s="75">
        <f t="shared" si="11"/>
        <v>0</v>
      </c>
      <c r="G112" s="76">
        <f t="shared" si="8"/>
        <v>0.7</v>
      </c>
      <c r="H112" s="77">
        <f t="shared" si="9"/>
        <v>67500</v>
      </c>
      <c r="I112" s="77">
        <f t="shared" si="10"/>
        <v>74500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770.79561888630064</v>
      </c>
      <c r="F113" s="75">
        <f t="shared" si="11"/>
        <v>0</v>
      </c>
      <c r="G113" s="76">
        <f t="shared" si="8"/>
        <v>0.7</v>
      </c>
      <c r="H113" s="77">
        <f t="shared" si="9"/>
        <v>68500</v>
      </c>
      <c r="I113" s="77">
        <f t="shared" si="10"/>
        <v>75500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764.88916806098564</v>
      </c>
      <c r="F114" s="75">
        <f t="shared" si="11"/>
        <v>0</v>
      </c>
      <c r="G114" s="76">
        <f t="shared" si="8"/>
        <v>0.7</v>
      </c>
      <c r="H114" s="77">
        <f t="shared" si="9"/>
        <v>69500</v>
      </c>
      <c r="I114" s="77">
        <f t="shared" si="10"/>
        <v>76500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759.02797717293163</v>
      </c>
      <c r="F115" s="75">
        <f t="shared" si="11"/>
        <v>0</v>
      </c>
      <c r="G115" s="76">
        <f t="shared" si="8"/>
        <v>0.7</v>
      </c>
      <c r="H115" s="77">
        <f t="shared" si="9"/>
        <v>70500</v>
      </c>
      <c r="I115" s="77">
        <f t="shared" si="10"/>
        <v>77500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753.21169940439972</v>
      </c>
      <c r="F116" s="75">
        <f t="shared" si="11"/>
        <v>0</v>
      </c>
      <c r="G116" s="76">
        <f t="shared" si="8"/>
        <v>0.7</v>
      </c>
      <c r="H116" s="77">
        <f t="shared" si="9"/>
        <v>71500</v>
      </c>
      <c r="I116" s="77">
        <f t="shared" si="10"/>
        <v>78500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747.43999059524492</v>
      </c>
      <c r="F117" s="75">
        <f t="shared" si="11"/>
        <v>0</v>
      </c>
      <c r="G117" s="76">
        <f t="shared" si="8"/>
        <v>0.7</v>
      </c>
      <c r="H117" s="77">
        <f t="shared" si="9"/>
        <v>72500</v>
      </c>
      <c r="I117" s="77">
        <f t="shared" si="10"/>
        <v>79500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741.71250922255172</v>
      </c>
      <c r="F118" s="75">
        <f t="shared" si="11"/>
        <v>0</v>
      </c>
      <c r="G118" s="76">
        <f t="shared" si="8"/>
        <v>0.7</v>
      </c>
      <c r="H118" s="77">
        <f t="shared" si="9"/>
        <v>73500</v>
      </c>
      <c r="I118" s="77">
        <f t="shared" si="10"/>
        <v>80500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736.02891638042604</v>
      </c>
      <c r="F119" s="75">
        <f t="shared" si="11"/>
        <v>0</v>
      </c>
      <c r="G119" s="76">
        <f t="shared" si="8"/>
        <v>0.7</v>
      </c>
      <c r="H119" s="77">
        <f t="shared" si="9"/>
        <v>74500</v>
      </c>
      <c r="I119" s="77">
        <f t="shared" si="10"/>
        <v>81500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730.38887575994079</v>
      </c>
      <c r="F120" s="75">
        <f t="shared" si="11"/>
        <v>0</v>
      </c>
      <c r="G120" s="76">
        <f t="shared" si="8"/>
        <v>0.7</v>
      </c>
      <c r="H120" s="77">
        <f t="shared" si="9"/>
        <v>75500</v>
      </c>
      <c r="I120" s="77">
        <f t="shared" si="10"/>
        <v>82500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724.79205362923585</v>
      </c>
      <c r="F121" s="75">
        <f t="shared" si="11"/>
        <v>0</v>
      </c>
      <c r="G121" s="76">
        <f t="shared" si="8"/>
        <v>0.7</v>
      </c>
      <c r="H121" s="77">
        <f t="shared" si="9"/>
        <v>76500</v>
      </c>
      <c r="I121" s="77">
        <f t="shared" si="10"/>
        <v>83500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719.23811881377139</v>
      </c>
      <c r="F122" s="75">
        <f t="shared" si="11"/>
        <v>0</v>
      </c>
      <c r="G122" s="76">
        <f t="shared" si="8"/>
        <v>0.7</v>
      </c>
      <c r="H122" s="77">
        <f t="shared" si="9"/>
        <v>77500</v>
      </c>
      <c r="I122" s="77">
        <f t="shared" si="10"/>
        <v>84500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713.72674267673051</v>
      </c>
      <c r="F123" s="75">
        <f t="shared" si="11"/>
        <v>0</v>
      </c>
      <c r="G123" s="76">
        <f t="shared" si="8"/>
        <v>0.7</v>
      </c>
      <c r="H123" s="77">
        <f t="shared" si="9"/>
        <v>78500</v>
      </c>
      <c r="I123" s="77">
        <f t="shared" si="10"/>
        <v>85500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708.25759909957401</v>
      </c>
      <c r="F124" s="75">
        <f t="shared" si="11"/>
        <v>0</v>
      </c>
      <c r="G124" s="76">
        <f t="shared" si="8"/>
        <v>0.7</v>
      </c>
      <c r="H124" s="77">
        <f t="shared" si="9"/>
        <v>79500</v>
      </c>
      <c r="I124" s="77">
        <f t="shared" si="10"/>
        <v>86500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702.83036446274298</v>
      </c>
      <c r="F125" s="75">
        <f t="shared" si="11"/>
        <v>0</v>
      </c>
      <c r="G125" s="76">
        <f t="shared" si="8"/>
        <v>0.7</v>
      </c>
      <c r="H125" s="77">
        <f t="shared" si="9"/>
        <v>80500</v>
      </c>
      <c r="I125" s="77">
        <f t="shared" si="10"/>
        <v>87500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697.44471762650983</v>
      </c>
      <c r="F126" s="75">
        <f t="shared" si="11"/>
        <v>0</v>
      </c>
      <c r="G126" s="76">
        <f t="shared" si="8"/>
        <v>0.7</v>
      </c>
      <c r="H126" s="77">
        <f t="shared" si="9"/>
        <v>81500</v>
      </c>
      <c r="I126" s="77">
        <f t="shared" si="10"/>
        <v>88500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692.10033991197542</v>
      </c>
      <c r="F127" s="75">
        <f t="shared" si="11"/>
        <v>0</v>
      </c>
      <c r="G127" s="76">
        <f t="shared" si="8"/>
        <v>0.7</v>
      </c>
      <c r="H127" s="77">
        <f t="shared" si="9"/>
        <v>82500</v>
      </c>
      <c r="I127" s="77">
        <f t="shared" si="10"/>
        <v>89500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686.79691508221276</v>
      </c>
      <c r="F128" s="75">
        <f t="shared" si="11"/>
        <v>0</v>
      </c>
      <c r="G128" s="76">
        <f t="shared" si="8"/>
        <v>0.7</v>
      </c>
      <c r="H128" s="77">
        <f t="shared" si="9"/>
        <v>83500</v>
      </c>
      <c r="I128" s="77">
        <f t="shared" si="10"/>
        <v>90500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681.53412932355434</v>
      </c>
      <c r="F129" s="75">
        <f t="shared" si="11"/>
        <v>0</v>
      </c>
      <c r="G129" s="76">
        <f t="shared" si="8"/>
        <v>0.7</v>
      </c>
      <c r="H129" s="77">
        <f t="shared" si="9"/>
        <v>84500</v>
      </c>
      <c r="I129" s="77">
        <f t="shared" si="10"/>
        <v>91500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676.31167122702323</v>
      </c>
      <c r="F130" s="75">
        <f t="shared" si="11"/>
        <v>0</v>
      </c>
      <c r="G130" s="76">
        <f t="shared" si="8"/>
        <v>0.7</v>
      </c>
      <c r="H130" s="77">
        <f t="shared" si="9"/>
        <v>85500</v>
      </c>
      <c r="I130" s="77">
        <f t="shared" si="10"/>
        <v>92500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671.1292317699066</v>
      </c>
      <c r="F131" s="75">
        <f t="shared" si="11"/>
        <v>0</v>
      </c>
      <c r="G131" s="76">
        <f t="shared" si="8"/>
        <v>0.7</v>
      </c>
      <c r="H131" s="77">
        <f t="shared" si="9"/>
        <v>86500</v>
      </c>
      <c r="I131" s="77">
        <f t="shared" si="10"/>
        <v>93500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665.98650429746988</v>
      </c>
      <c r="F132" s="75">
        <f t="shared" si="11"/>
        <v>0</v>
      </c>
      <c r="G132" s="76">
        <f t="shared" si="8"/>
        <v>0.7</v>
      </c>
      <c r="H132" s="77">
        <f t="shared" si="9"/>
        <v>87500</v>
      </c>
      <c r="I132" s="77">
        <f t="shared" si="10"/>
        <v>94500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660.88318450481199</v>
      </c>
      <c r="F133" s="75">
        <f t="shared" si="11"/>
        <v>0</v>
      </c>
      <c r="G133" s="76">
        <f t="shared" si="8"/>
        <v>0.7</v>
      </c>
      <c r="H133" s="77">
        <f t="shared" si="9"/>
        <v>88500</v>
      </c>
      <c r="I133" s="77">
        <f t="shared" si="10"/>
        <v>95500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655.8189704188585</v>
      </c>
      <c r="F134" s="75">
        <f t="shared" si="11"/>
        <v>0</v>
      </c>
      <c r="G134" s="76">
        <f t="shared" si="8"/>
        <v>0.7</v>
      </c>
      <c r="H134" s="77">
        <f t="shared" si="9"/>
        <v>89500</v>
      </c>
      <c r="I134" s="77">
        <f t="shared" si="10"/>
        <v>96500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650.79356238049365</v>
      </c>
      <c r="F135" s="75">
        <f t="shared" si="11"/>
        <v>0</v>
      </c>
      <c r="G135" s="76">
        <f t="shared" si="8"/>
        <v>0.7</v>
      </c>
      <c r="H135" s="77">
        <f t="shared" si="9"/>
        <v>90500</v>
      </c>
      <c r="I135" s="77">
        <f t="shared" si="10"/>
        <v>97500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645.80666302682857</v>
      </c>
      <c r="F136" s="75">
        <f t="shared" si="11"/>
        <v>0</v>
      </c>
      <c r="G136" s="76">
        <f t="shared" si="8"/>
        <v>0.7</v>
      </c>
      <c r="H136" s="77">
        <f t="shared" si="9"/>
        <v>91500</v>
      </c>
      <c r="I136" s="77">
        <f t="shared" si="10"/>
        <v>98500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640.85797727360625</v>
      </c>
      <c r="F137" s="75">
        <f t="shared" si="11"/>
        <v>0</v>
      </c>
      <c r="G137" s="76">
        <f t="shared" si="8"/>
        <v>0.7</v>
      </c>
      <c r="H137" s="77">
        <f t="shared" si="9"/>
        <v>92500</v>
      </c>
      <c r="I137" s="77">
        <f t="shared" si="10"/>
        <v>99500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635.94721229774086</v>
      </c>
      <c r="F138" s="75">
        <f t="shared" si="11"/>
        <v>0</v>
      </c>
      <c r="G138" s="76">
        <f t="shared" si="8"/>
        <v>0.7</v>
      </c>
      <c r="H138" s="77">
        <f t="shared" si="9"/>
        <v>93500</v>
      </c>
      <c r="I138" s="77">
        <f t="shared" si="10"/>
        <v>100500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631.07407751998994</v>
      </c>
      <c r="F139" s="75">
        <f t="shared" si="11"/>
        <v>0</v>
      </c>
      <c r="G139" s="76">
        <f t="shared" si="8"/>
        <v>0.7</v>
      </c>
      <c r="H139" s="77">
        <f t="shared" si="9"/>
        <v>94500</v>
      </c>
      <c r="I139" s="77">
        <f t="shared" si="10"/>
        <v>101500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626.23828458776177</v>
      </c>
      <c r="F140" s="75">
        <f t="shared" si="11"/>
        <v>0</v>
      </c>
      <c r="G140" s="76">
        <f t="shared" si="8"/>
        <v>0.7</v>
      </c>
      <c r="H140" s="77">
        <f t="shared" si="9"/>
        <v>95500</v>
      </c>
      <c r="I140" s="77">
        <f t="shared" si="10"/>
        <v>102500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621.43954735805164</v>
      </c>
      <c r="F141" s="75">
        <f t="shared" si="11"/>
        <v>0</v>
      </c>
      <c r="G141" s="76">
        <f t="shared" si="8"/>
        <v>0.7</v>
      </c>
      <c r="H141" s="77">
        <f t="shared" si="9"/>
        <v>96500</v>
      </c>
      <c r="I141" s="77">
        <f t="shared" si="10"/>
        <v>103500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616.67758188051062</v>
      </c>
      <c r="F142" s="75">
        <f t="shared" si="11"/>
        <v>0</v>
      </c>
      <c r="G142" s="76">
        <f t="shared" si="8"/>
        <v>0.7</v>
      </c>
      <c r="H142" s="77">
        <f t="shared" si="9"/>
        <v>97500</v>
      </c>
      <c r="I142" s="77">
        <f t="shared" si="10"/>
        <v>104500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611.95210638064452</v>
      </c>
      <c r="F143" s="75">
        <f t="shared" si="11"/>
        <v>0</v>
      </c>
      <c r="G143" s="76">
        <f t="shared" si="8"/>
        <v>0.7</v>
      </c>
      <c r="H143" s="77">
        <f t="shared" si="9"/>
        <v>98500</v>
      </c>
      <c r="I143" s="77">
        <f t="shared" si="10"/>
        <v>105500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607.26284124313941</v>
      </c>
      <c r="F144" s="75">
        <f t="shared" si="11"/>
        <v>0</v>
      </c>
      <c r="G144" s="76">
        <f t="shared" si="8"/>
        <v>0.7</v>
      </c>
      <c r="H144" s="77">
        <f t="shared" si="9"/>
        <v>99500</v>
      </c>
      <c r="I144" s="77">
        <f t="shared" si="10"/>
        <v>106500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602.60950899531724</v>
      </c>
      <c r="F145" s="75">
        <f t="shared" si="11"/>
        <v>0</v>
      </c>
      <c r="G145" s="76">
        <f t="shared" si="8"/>
        <v>0.7</v>
      </c>
      <c r="H145" s="77">
        <f t="shared" si="9"/>
        <v>100500</v>
      </c>
      <c r="I145" s="77">
        <f t="shared" si="10"/>
        <v>107500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597.99183429071684</v>
      </c>
      <c r="F146" s="75">
        <f t="shared" si="11"/>
        <v>0</v>
      </c>
      <c r="G146" s="76">
        <f t="shared" si="8"/>
        <v>0.7</v>
      </c>
      <c r="H146" s="77">
        <f t="shared" si="9"/>
        <v>101500</v>
      </c>
      <c r="I146" s="77">
        <f t="shared" si="10"/>
        <v>108500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593.40954389280125</v>
      </c>
      <c r="F147" s="75">
        <f t="shared" si="11"/>
        <v>0</v>
      </c>
      <c r="G147" s="76">
        <f t="shared" si="8"/>
        <v>0.7</v>
      </c>
      <c r="H147" s="77">
        <f t="shared" si="9"/>
        <v>102500</v>
      </c>
      <c r="I147" s="77">
        <f t="shared" si="10"/>
        <v>109500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588.86236665879005</v>
      </c>
      <c r="F148" s="75">
        <f t="shared" si="11"/>
        <v>0</v>
      </c>
      <c r="G148" s="76">
        <f t="shared" si="8"/>
        <v>0.7</v>
      </c>
      <c r="H148" s="77">
        <f t="shared" si="9"/>
        <v>103500</v>
      </c>
      <c r="I148" s="77">
        <f t="shared" si="10"/>
        <v>110500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584.35003352361446</v>
      </c>
      <c r="F149" s="75">
        <f t="shared" si="11"/>
        <v>0</v>
      </c>
      <c r="G149" s="76">
        <f t="shared" si="8"/>
        <v>0.7</v>
      </c>
      <c r="H149" s="77">
        <f t="shared" si="9"/>
        <v>104500</v>
      </c>
      <c r="I149" s="77">
        <f t="shared" si="10"/>
        <v>111500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579.87227748399755</v>
      </c>
      <c r="F150" s="75">
        <f t="shared" si="11"/>
        <v>0</v>
      </c>
      <c r="G150" s="76">
        <f t="shared" si="8"/>
        <v>0.7</v>
      </c>
      <c r="H150" s="77">
        <f t="shared" si="9"/>
        <v>105500</v>
      </c>
      <c r="I150" s="77">
        <f t="shared" si="10"/>
        <v>112500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575.42883358265408</v>
      </c>
      <c r="F151" s="75">
        <f t="shared" si="11"/>
        <v>0</v>
      </c>
      <c r="G151" s="76">
        <f t="shared" si="8"/>
        <v>0.7</v>
      </c>
      <c r="H151" s="77">
        <f t="shared" si="9"/>
        <v>106500</v>
      </c>
      <c r="I151" s="77">
        <f t="shared" si="10"/>
        <v>113500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571.01943889261281</v>
      </c>
      <c r="F152" s="75">
        <f t="shared" si="11"/>
        <v>0</v>
      </c>
      <c r="G152" s="76">
        <f t="shared" si="8"/>
        <v>0.7</v>
      </c>
      <c r="H152" s="77">
        <f t="shared" si="9"/>
        <v>107500</v>
      </c>
      <c r="I152" s="77">
        <f t="shared" si="10"/>
        <v>114500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566.64383250165884</v>
      </c>
      <c r="F153" s="75">
        <f t="shared" si="11"/>
        <v>0</v>
      </c>
      <c r="G153" s="76">
        <f t="shared" si="8"/>
        <v>0.7</v>
      </c>
      <c r="H153" s="77">
        <f t="shared" si="9"/>
        <v>108500</v>
      </c>
      <c r="I153" s="77">
        <f t="shared" si="10"/>
        <v>115500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562.30175549689477</v>
      </c>
      <c r="F154" s="75">
        <f t="shared" si="11"/>
        <v>0</v>
      </c>
      <c r="G154" s="76">
        <f t="shared" si="8"/>
        <v>0.7</v>
      </c>
      <c r="H154" s="77">
        <f t="shared" si="9"/>
        <v>109500</v>
      </c>
      <c r="I154" s="77">
        <f t="shared" si="10"/>
        <v>116500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557.99295094942033</v>
      </c>
      <c r="F155" s="75">
        <f t="shared" si="11"/>
        <v>0</v>
      </c>
      <c r="G155" s="76">
        <f t="shared" si="8"/>
        <v>0.7</v>
      </c>
      <c r="H155" s="77">
        <f t="shared" si="9"/>
        <v>110500</v>
      </c>
      <c r="I155" s="77">
        <f t="shared" si="10"/>
        <v>117500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553.71716389912922</v>
      </c>
      <c r="F156" s="75">
        <f t="shared" si="11"/>
        <v>0</v>
      </c>
      <c r="G156" s="76">
        <f t="shared" si="8"/>
        <v>0.7</v>
      </c>
      <c r="H156" s="77">
        <f t="shared" si="9"/>
        <v>111500</v>
      </c>
      <c r="I156" s="77">
        <f t="shared" si="10"/>
        <v>118500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549.47414133962297</v>
      </c>
      <c r="F157" s="75">
        <f t="shared" si="11"/>
        <v>0</v>
      </c>
      <c r="G157" s="76">
        <f t="shared" si="8"/>
        <v>0.7</v>
      </c>
      <c r="H157" s="77">
        <f t="shared" si="9"/>
        <v>112500</v>
      </c>
      <c r="I157" s="77">
        <f t="shared" si="10"/>
        <v>119500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545.26363220324015</v>
      </c>
      <c r="F158" s="75">
        <f t="shared" si="11"/>
        <v>0</v>
      </c>
      <c r="G158" s="76">
        <f t="shared" si="8"/>
        <v>0.7</v>
      </c>
      <c r="H158" s="77">
        <f t="shared" si="9"/>
        <v>113500</v>
      </c>
      <c r="I158" s="77">
        <f t="shared" si="10"/>
        <v>120500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541.08538734619958</v>
      </c>
      <c r="F159" s="75">
        <f t="shared" si="11"/>
        <v>0</v>
      </c>
      <c r="G159" s="76">
        <f t="shared" si="8"/>
        <v>0.7</v>
      </c>
      <c r="H159" s="77">
        <f t="shared" si="9"/>
        <v>114500</v>
      </c>
      <c r="I159" s="77">
        <f t="shared" si="10"/>
        <v>121500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536.93915953385874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0.7</v>
      </c>
      <c r="H160" s="77">
        <f t="shared" ref="H160:H167" si="15">A160-$C$6/2</f>
        <v>115500</v>
      </c>
      <c r="I160" s="77">
        <f t="shared" ref="I160:I167" si="16">A160+$C$6/2</f>
        <v>122500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532.82470342608406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0.7</v>
      </c>
      <c r="H161" s="77">
        <f t="shared" si="15"/>
        <v>116500</v>
      </c>
      <c r="I161" s="77">
        <f t="shared" si="16"/>
        <v>123500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528.74177556273378</v>
      </c>
      <c r="F162" s="75">
        <f t="shared" si="17"/>
        <v>0</v>
      </c>
      <c r="G162" s="76">
        <f t="shared" si="14"/>
        <v>0.7</v>
      </c>
      <c r="H162" s="77">
        <f t="shared" si="15"/>
        <v>117500</v>
      </c>
      <c r="I162" s="77">
        <f t="shared" si="16"/>
        <v>124500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524.69013434925182</v>
      </c>
      <c r="F163" s="75">
        <f t="shared" si="17"/>
        <v>0</v>
      </c>
      <c r="G163" s="76">
        <f t="shared" si="14"/>
        <v>0.7</v>
      </c>
      <c r="H163" s="77">
        <f t="shared" si="15"/>
        <v>118500</v>
      </c>
      <c r="I163" s="77">
        <f t="shared" si="16"/>
        <v>125500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520.66954004237255</v>
      </c>
      <c r="F164" s="75">
        <f t="shared" si="17"/>
        <v>0</v>
      </c>
      <c r="G164" s="76">
        <f t="shared" si="14"/>
        <v>0.7</v>
      </c>
      <c r="H164" s="77">
        <f t="shared" si="15"/>
        <v>119500</v>
      </c>
      <c r="I164" s="77">
        <f t="shared" si="16"/>
        <v>126500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516.67975473593413</v>
      </c>
      <c r="F165" s="75">
        <f t="shared" si="17"/>
        <v>0</v>
      </c>
      <c r="G165" s="76">
        <f t="shared" si="14"/>
        <v>0.7</v>
      </c>
      <c r="H165" s="77">
        <f t="shared" si="15"/>
        <v>120500</v>
      </c>
      <c r="I165" s="77">
        <f t="shared" si="16"/>
        <v>127500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512.72054234680172</v>
      </c>
      <c r="F166" s="75">
        <f t="shared" si="17"/>
        <v>0</v>
      </c>
      <c r="G166" s="76">
        <f t="shared" si="14"/>
        <v>0.7</v>
      </c>
      <c r="H166" s="77">
        <f t="shared" si="15"/>
        <v>121500</v>
      </c>
      <c r="I166" s="77">
        <f t="shared" si="16"/>
        <v>128500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508.79166860089776</v>
      </c>
      <c r="F167" s="84">
        <f t="shared" si="17"/>
        <v>0</v>
      </c>
      <c r="G167" s="85">
        <f t="shared" si="14"/>
        <v>0.7</v>
      </c>
      <c r="H167" s="86">
        <f t="shared" si="15"/>
        <v>122500</v>
      </c>
      <c r="I167" s="86">
        <f t="shared" si="16"/>
        <v>129500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tabSelected="1" topLeftCell="D1" workbookViewId="0">
      <selection activeCell="M29" sqref="M29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2" t="s">
        <v>55</v>
      </c>
      <c r="B3" s="153"/>
      <c r="C3" s="153"/>
      <c r="D3" s="154"/>
      <c r="F3" s="158" t="s">
        <v>11</v>
      </c>
      <c r="G3" s="159"/>
      <c r="H3" s="159"/>
      <c r="I3" s="160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6000</v>
      </c>
      <c r="G5" s="116">
        <v>35.54</v>
      </c>
      <c r="H5" s="109">
        <v>2000</v>
      </c>
      <c r="I5" s="107">
        <v>29.7</v>
      </c>
      <c r="Q5" s="13"/>
    </row>
    <row r="6" spans="1:17" x14ac:dyDescent="0.25">
      <c r="A6" s="20" t="s">
        <v>21</v>
      </c>
      <c r="B6" s="15" t="s">
        <v>22</v>
      </c>
      <c r="C6" s="16">
        <v>6800</v>
      </c>
      <c r="D6" s="17" t="s">
        <v>7</v>
      </c>
      <c r="F6" s="44">
        <v>11000</v>
      </c>
      <c r="G6" s="19">
        <v>30.2</v>
      </c>
      <c r="H6" s="18">
        <v>6000</v>
      </c>
      <c r="I6" s="108">
        <v>32.700000000000003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0.9</v>
      </c>
      <c r="D7" s="17" t="s">
        <v>7</v>
      </c>
      <c r="F7" s="44">
        <v>15000</v>
      </c>
      <c r="G7" s="19">
        <v>25.32</v>
      </c>
      <c r="H7" s="18">
        <v>11000</v>
      </c>
      <c r="I7" s="108">
        <v>20.92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0.7</v>
      </c>
      <c r="D8" s="98" t="s">
        <v>13</v>
      </c>
      <c r="F8" s="44">
        <v>18000</v>
      </c>
      <c r="G8" s="19">
        <v>22.15</v>
      </c>
      <c r="H8" s="18">
        <v>15000</v>
      </c>
      <c r="I8" s="108">
        <v>18.399999999999999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22000</v>
      </c>
      <c r="G9" s="19">
        <v>19.420000000000002</v>
      </c>
      <c r="H9" s="18">
        <v>18000</v>
      </c>
      <c r="I9" s="108">
        <v>17.100000000000001</v>
      </c>
      <c r="K9" s="21"/>
      <c r="L9" s="21"/>
      <c r="M9" s="21"/>
      <c r="Q9" s="13"/>
    </row>
    <row r="10" spans="1:17" ht="15.75" thickBot="1" x14ac:dyDescent="0.3">
      <c r="A10" s="155" t="s">
        <v>53</v>
      </c>
      <c r="B10" s="156"/>
      <c r="C10" s="156"/>
      <c r="D10" s="157"/>
      <c r="E10" s="21"/>
      <c r="F10" s="44">
        <v>27000</v>
      </c>
      <c r="G10" s="35">
        <v>16</v>
      </c>
      <c r="H10" s="18">
        <v>22000</v>
      </c>
      <c r="I10" s="108">
        <v>12.9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</v>
      </c>
      <c r="D11" s="30"/>
      <c r="F11" s="44">
        <v>40000</v>
      </c>
      <c r="G11" s="19">
        <v>7.32</v>
      </c>
      <c r="H11" s="18">
        <v>27000</v>
      </c>
      <c r="I11" s="108">
        <v>10.38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125</v>
      </c>
      <c r="D12" s="34" t="s">
        <v>37</v>
      </c>
      <c r="F12" s="18">
        <v>48500</v>
      </c>
      <c r="G12" s="19">
        <v>2.2200000000000002</v>
      </c>
      <c r="H12" s="18">
        <v>40000</v>
      </c>
      <c r="I12" s="19">
        <v>3.7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5</v>
      </c>
      <c r="D13" s="17" t="s">
        <v>31</v>
      </c>
      <c r="F13" s="18">
        <v>50500</v>
      </c>
      <c r="G13" s="19">
        <v>1.1200000000000001</v>
      </c>
      <c r="H13" s="18">
        <v>48500</v>
      </c>
      <c r="I13" s="19">
        <v>0.6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25</v>
      </c>
      <c r="D14" s="40" t="s">
        <v>34</v>
      </c>
      <c r="F14" s="18">
        <v>52500</v>
      </c>
      <c r="G14" s="19">
        <v>0.63</v>
      </c>
      <c r="H14" s="18"/>
      <c r="I14" s="35"/>
      <c r="K14" s="21"/>
      <c r="L14" s="21"/>
      <c r="M14" s="21"/>
    </row>
    <row r="15" spans="1:17" ht="15.75" thickBot="1" x14ac:dyDescent="0.3">
      <c r="A15" s="21"/>
      <c r="F15" s="18">
        <v>55500</v>
      </c>
      <c r="G15" s="19">
        <v>0.62</v>
      </c>
      <c r="H15" s="18"/>
      <c r="I15" s="35"/>
      <c r="K15" s="21"/>
      <c r="L15" s="21"/>
      <c r="M15" s="21"/>
    </row>
    <row r="16" spans="1:17" ht="15.75" thickBot="1" x14ac:dyDescent="0.3">
      <c r="A16" s="155" t="s">
        <v>3</v>
      </c>
      <c r="B16" s="156"/>
      <c r="C16" s="156"/>
      <c r="D16" s="157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1710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1149.8919410882713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50400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130000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20000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6" t="s">
        <v>56</v>
      </c>
      <c r="B24" s="156"/>
      <c r="C24" s="156"/>
      <c r="D24" s="157"/>
      <c r="F24" s="161" t="s">
        <v>43</v>
      </c>
      <c r="G24" s="162"/>
      <c r="H24" s="162"/>
      <c r="I24" s="163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0.58947368421052626</v>
      </c>
      <c r="D25" s="30"/>
      <c r="F25" s="143"/>
      <c r="G25" s="144"/>
      <c r="H25" s="144"/>
      <c r="I25" s="145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17.821739390350295</v>
      </c>
      <c r="D26" s="54" t="s">
        <v>34</v>
      </c>
      <c r="F26" s="146"/>
      <c r="G26" s="147"/>
      <c r="H26" s="147"/>
      <c r="I26" s="148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3.1718032351068972</v>
      </c>
      <c r="D27" s="54"/>
      <c r="F27" s="146"/>
      <c r="G27" s="147"/>
      <c r="H27" s="147"/>
      <c r="I27" s="148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18.130677991978271</v>
      </c>
      <c r="D28" s="17" t="s">
        <v>13</v>
      </c>
      <c r="E28" s="21"/>
      <c r="F28" s="146"/>
      <c r="G28" s="147"/>
      <c r="H28" s="147"/>
      <c r="I28" s="148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89.108696951751469</v>
      </c>
      <c r="D29" s="26"/>
      <c r="E29" s="21"/>
      <c r="F29" s="149"/>
      <c r="G29" s="150"/>
      <c r="H29" s="150"/>
      <c r="I29" s="151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2444.000455434742</v>
      </c>
      <c r="F32" s="70">
        <f>IF(A32&lt;=$C$21,IF($C$12*(1-$C$25*(EXP(A32/$C$19)-1))&gt;0,$C$12*(1-$C$25*(EXP(A32/$C$19)-1)),0),IF($C$29*(1-$C$27*(EXP((A32-$C$21)/$C$20)-1))&gt;0,$C$29*(1-$C$27*(EXP((A32-$C$21)/$C$20)-1)),0))</f>
        <v>147.12939198288512</v>
      </c>
      <c r="G32" s="71">
        <f t="shared" ref="G32:G95" si="1">IF(A32&lt;=$C$21,($C$5-$C$8)*(F32/$C$12)^(1/$C$11)+$C$8, ($C$28-$C$8)*(F32/$C$29)^(1/$C$11)+$C$8)</f>
        <v>48.219621689228404</v>
      </c>
      <c r="H32" s="72">
        <f t="shared" ref="H32:H95" si="2">A32-$C$6/2</f>
        <v>-21400</v>
      </c>
      <c r="I32" s="72">
        <f t="shared" ref="I32:I95" si="3">A32+$C$6/2</f>
        <v>-14600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2004.157011578842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135.8148847838485</v>
      </c>
      <c r="G33" s="76">
        <f t="shared" si="1"/>
        <v>41.191963165411622</v>
      </c>
      <c r="H33" s="77">
        <f t="shared" si="2"/>
        <v>-11400</v>
      </c>
      <c r="I33" s="77">
        <f t="shared" si="3"/>
        <v>-4600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1964.783889556358</v>
      </c>
      <c r="F34" s="75">
        <f t="shared" si="5"/>
        <v>134.55502020175018</v>
      </c>
      <c r="G34" s="76">
        <f t="shared" si="1"/>
        <v>40.444213358670304</v>
      </c>
      <c r="H34" s="77">
        <f t="shared" si="2"/>
        <v>-10400</v>
      </c>
      <c r="I34" s="77">
        <f t="shared" si="3"/>
        <v>-3600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1926.1842811502427</v>
      </c>
      <c r="F35" s="75">
        <f t="shared" si="5"/>
        <v>133.26990866898899</v>
      </c>
      <c r="G35" s="76">
        <f t="shared" si="1"/>
        <v>39.688658655537594</v>
      </c>
      <c r="H35" s="77">
        <f t="shared" si="2"/>
        <v>-9400</v>
      </c>
      <c r="I35" s="77">
        <f t="shared" si="3"/>
        <v>-2600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1888.3429901229624</v>
      </c>
      <c r="F36" s="75">
        <f t="shared" si="5"/>
        <v>131.95904425141396</v>
      </c>
      <c r="G36" s="76">
        <f t="shared" si="1"/>
        <v>38.925433282515804</v>
      </c>
      <c r="H36" s="77">
        <f t="shared" si="2"/>
        <v>-8400</v>
      </c>
      <c r="I36" s="77">
        <f t="shared" si="3"/>
        <v>-1600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1851.2451187781212</v>
      </c>
      <c r="F37" s="75">
        <f t="shared" si="5"/>
        <v>130.62191087624896</v>
      </c>
      <c r="G37" s="76">
        <f t="shared" si="1"/>
        <v>38.154685920833387</v>
      </c>
      <c r="H37" s="77">
        <f t="shared" si="2"/>
        <v>-7400</v>
      </c>
      <c r="I37" s="77">
        <f t="shared" si="3"/>
        <v>-600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1814.8760620954026</v>
      </c>
      <c r="F38" s="75">
        <f t="shared" si="5"/>
        <v>129.25798212892093</v>
      </c>
      <c r="G38" s="76">
        <f t="shared" si="1"/>
        <v>37.376580472357574</v>
      </c>
      <c r="H38" s="77">
        <f t="shared" si="2"/>
        <v>-6400</v>
      </c>
      <c r="I38" s="77">
        <f t="shared" si="3"/>
        <v>400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1779.2215019807363</v>
      </c>
      <c r="F39" s="75">
        <f t="shared" si="5"/>
        <v>127.86672104581589</v>
      </c>
      <c r="G39" s="76">
        <f t="shared" si="1"/>
        <v>36.591296860133852</v>
      </c>
      <c r="H39" s="77">
        <f t="shared" si="2"/>
        <v>-5400</v>
      </c>
      <c r="I39" s="77">
        <f t="shared" si="3"/>
        <v>1400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1744.2674016294231</v>
      </c>
      <c r="F40" s="75">
        <f t="shared" si="5"/>
        <v>126.44757990288272</v>
      </c>
      <c r="G40" s="76">
        <f t="shared" si="1"/>
        <v>35.799031865027182</v>
      </c>
      <c r="H40" s="77">
        <f t="shared" si="2"/>
        <v>-4400</v>
      </c>
      <c r="I40" s="77">
        <f t="shared" si="3"/>
        <v>2400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1710</v>
      </c>
      <c r="F41" s="75">
        <f t="shared" si="5"/>
        <v>125</v>
      </c>
      <c r="G41" s="76">
        <f t="shared" si="1"/>
        <v>35</v>
      </c>
      <c r="H41" s="77">
        <f t="shared" si="2"/>
        <v>-3400</v>
      </c>
      <c r="I41" s="77">
        <f t="shared" si="3"/>
        <v>3400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1676.4058063966716</v>
      </c>
      <c r="F42" s="75">
        <f t="shared" si="5"/>
        <v>123.52341144102208</v>
      </c>
      <c r="G42" s="76">
        <f t="shared" si="1"/>
        <v>34.194434423626319</v>
      </c>
      <c r="H42" s="77">
        <f t="shared" si="2"/>
        <v>-2400</v>
      </c>
      <c r="I42" s="77">
        <f t="shared" si="3"/>
        <v>4400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1643.4715951581722</v>
      </c>
      <c r="F43" s="75">
        <f t="shared" si="5"/>
        <v>122.01723290941733</v>
      </c>
      <c r="G43" s="76">
        <f t="shared" si="1"/>
        <v>33.382587894507211</v>
      </c>
      <c r="H43" s="77">
        <f t="shared" si="2"/>
        <v>-1400</v>
      </c>
      <c r="I43" s="77">
        <f t="shared" si="3"/>
        <v>5400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1611.1844004509708</v>
      </c>
      <c r="F44" s="75">
        <f t="shared" si="5"/>
        <v>120.48087143941017</v>
      </c>
      <c r="G44" s="76">
        <f t="shared" si="1"/>
        <v>32.564733768321858</v>
      </c>
      <c r="H44" s="77">
        <f t="shared" si="2"/>
        <v>-400</v>
      </c>
      <c r="I44" s="77">
        <f t="shared" si="3"/>
        <v>6400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1579.5315111647647</v>
      </c>
      <c r="F45" s="75">
        <f t="shared" si="5"/>
        <v>118.9137221825371</v>
      </c>
      <c r="G45" s="76">
        <f t="shared" si="1"/>
        <v>31.741167039320484</v>
      </c>
      <c r="H45" s="77">
        <f t="shared" si="2"/>
        <v>600</v>
      </c>
      <c r="I45" s="77">
        <f t="shared" si="3"/>
        <v>7400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1548.5004659082576</v>
      </c>
      <c r="F46" s="75">
        <f t="shared" si="5"/>
        <v>117.31516816952454</v>
      </c>
      <c r="G46" s="76">
        <f t="shared" si="1"/>
        <v>30.912205428139721</v>
      </c>
      <c r="H46" s="77">
        <f t="shared" si="2"/>
        <v>1600</v>
      </c>
      <c r="I46" s="77">
        <f t="shared" si="3"/>
        <v>8400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1518.0790481032479</v>
      </c>
      <c r="F47" s="75">
        <f t="shared" si="5"/>
        <v>115.6845800673949</v>
      </c>
      <c r="G47" s="76">
        <f t="shared" si="1"/>
        <v>30.078190517899127</v>
      </c>
      <c r="H47" s="77">
        <f t="shared" si="2"/>
        <v>2600</v>
      </c>
      <c r="I47" s="77">
        <f t="shared" si="3"/>
        <v>9400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1488.2552811750977</v>
      </c>
      <c r="F48" s="75">
        <f t="shared" si="5"/>
        <v>114.02131593170512</v>
      </c>
      <c r="G48" s="76">
        <f t="shared" si="1"/>
        <v>29.239488940618333</v>
      </c>
      <c r="H48" s="77">
        <f t="shared" si="2"/>
        <v>3600</v>
      </c>
      <c r="I48" s="77">
        <f t="shared" si="3"/>
        <v>10400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1459.0174238376871</v>
      </c>
      <c r="F49" s="75">
        <f t="shared" si="5"/>
        <v>112.32472095382029</v>
      </c>
      <c r="G49" s="76">
        <f t="shared" si="1"/>
        <v>28.396493616078608</v>
      </c>
      <c r="H49" s="77">
        <f t="shared" si="2"/>
        <v>4600</v>
      </c>
      <c r="I49" s="77">
        <f t="shared" si="3"/>
        <v>11400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1430.3539654710014</v>
      </c>
      <c r="F50" s="75">
        <f t="shared" si="5"/>
        <v>110.59412720312281</v>
      </c>
      <c r="G50" s="76">
        <f t="shared" si="1"/>
        <v>27.549625045340381</v>
      </c>
      <c r="H50" s="77">
        <f t="shared" si="2"/>
        <v>5600</v>
      </c>
      <c r="I50" s="77">
        <f t="shared" si="3"/>
        <v>12400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1402.253621589527</v>
      </c>
      <c r="F51" s="75">
        <f t="shared" si="5"/>
        <v>108.82885336405546</v>
      </c>
      <c r="G51" s="76">
        <f t="shared" si="1"/>
        <v>26.699332661219412</v>
      </c>
      <c r="H51" s="77">
        <f t="shared" si="2"/>
        <v>6600</v>
      </c>
      <c r="I51" s="77">
        <f t="shared" si="3"/>
        <v>13400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1374.7053293996748</v>
      </c>
      <c r="F52" s="75">
        <f t="shared" si="5"/>
        <v>107.02820446789497</v>
      </c>
      <c r="G52" s="76">
        <f t="shared" si="1"/>
        <v>25.846096238119582</v>
      </c>
      <c r="H52" s="77">
        <f t="shared" si="2"/>
        <v>7600</v>
      </c>
      <c r="I52" s="77">
        <f t="shared" si="3"/>
        <v>14400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1347.6982434444817</v>
      </c>
      <c r="F53" s="75">
        <f t="shared" si="5"/>
        <v>105.19147161915066</v>
      </c>
      <c r="G53" s="76">
        <f t="shared" si="1"/>
        <v>24.990427363718936</v>
      </c>
      <c r="H53" s="77">
        <f t="shared" si="2"/>
        <v>8600</v>
      </c>
      <c r="I53" s="77">
        <f t="shared" si="3"/>
        <v>15400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1321.2217313338738</v>
      </c>
      <c r="F54" s="75">
        <f t="shared" si="5"/>
        <v>103.31793171648013</v>
      </c>
      <c r="G54" s="76">
        <f t="shared" si="1"/>
        <v>24.132870975108723</v>
      </c>
      <c r="H54" s="77">
        <f t="shared" si="2"/>
        <v>9600</v>
      </c>
      <c r="I54" s="77">
        <f t="shared" si="3"/>
        <v>16400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1295.2653695588126</v>
      </c>
      <c r="F55" s="75">
        <f t="shared" si="5"/>
        <v>101.40684716801219</v>
      </c>
      <c r="G55" s="76">
        <f t="shared" si="1"/>
        <v>23.274006962092209</v>
      </c>
      <c r="H55" s="77">
        <f t="shared" si="2"/>
        <v>10600</v>
      </c>
      <c r="I55" s="77">
        <f t="shared" si="3"/>
        <v>17400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1269.8189393876748</v>
      </c>
      <c r="F56" s="75">
        <f t="shared" si="5"/>
        <v>99.457465600965236</v>
      </c>
      <c r="G56" s="76">
        <f t="shared" si="1"/>
        <v>22.414451840461716</v>
      </c>
      <c r="H56" s="77">
        <f t="shared" si="2"/>
        <v>11600</v>
      </c>
      <c r="I56" s="77">
        <f t="shared" si="3"/>
        <v>18400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1244.8724228432523</v>
      </c>
      <c r="F57" s="75">
        <f t="shared" si="5"/>
        <v>97.469019565446345</v>
      </c>
      <c r="G57" s="76">
        <f t="shared" si="1"/>
        <v>21.554860498188358</v>
      </c>
      <c r="H57" s="77">
        <f t="shared" si="2"/>
        <v>12600</v>
      </c>
      <c r="I57" s="77">
        <f t="shared" si="3"/>
        <v>19400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1220.4159987587841</v>
      </c>
      <c r="F58" s="75">
        <f t="shared" si="5"/>
        <v>95.440726232314844</v>
      </c>
      <c r="G58" s="76">
        <f t="shared" si="1"/>
        <v>20.695928017579664</v>
      </c>
      <c r="H58" s="77">
        <f t="shared" si="2"/>
        <v>13600</v>
      </c>
      <c r="I58" s="77">
        <f t="shared" si="3"/>
        <v>20400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1196.4400389114728</v>
      </c>
      <c r="F59" s="75">
        <f t="shared" si="5"/>
        <v>93.371787084991126</v>
      </c>
      <c r="G59" s="76">
        <f t="shared" si="1"/>
        <v>19.838391576586275</v>
      </c>
      <c r="H59" s="77">
        <f t="shared" si="2"/>
        <v>14600</v>
      </c>
      <c r="I59" s="77">
        <f t="shared" si="3"/>
        <v>21400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1172.9351042319608</v>
      </c>
      <c r="F60" s="75">
        <f t="shared" si="5"/>
        <v>91.26138760508951</v>
      </c>
      <c r="G60" s="76">
        <f t="shared" si="1"/>
        <v>18.983032432569534</v>
      </c>
      <c r="H60" s="77">
        <f t="shared" si="2"/>
        <v>15600</v>
      </c>
      <c r="I60" s="77">
        <f t="shared" si="3"/>
        <v>22400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1149.8919410882713</v>
      </c>
      <c r="F61" s="75">
        <f t="shared" si="5"/>
        <v>89.108696951751469</v>
      </c>
      <c r="G61" s="76">
        <f t="shared" si="1"/>
        <v>18.130677991978271</v>
      </c>
      <c r="H61" s="77">
        <f t="shared" si="2"/>
        <v>16600</v>
      </c>
      <c r="I61" s="77">
        <f t="shared" si="3"/>
        <v>23400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1141.0805518716627</v>
      </c>
      <c r="F62" s="75">
        <f t="shared" si="5"/>
        <v>86.926196146885601</v>
      </c>
      <c r="G62" s="76">
        <f t="shared" si="1"/>
        <v>17.2872902832795</v>
      </c>
      <c r="H62" s="77">
        <f t="shared" si="2"/>
        <v>17600</v>
      </c>
      <c r="I62" s="77">
        <f t="shared" si="3"/>
        <v>24400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1132.3366825472738</v>
      </c>
      <c r="F63" s="75">
        <f t="shared" si="5"/>
        <v>84.726842137374661</v>
      </c>
      <c r="G63" s="76">
        <f t="shared" si="1"/>
        <v>16.458545651520392</v>
      </c>
      <c r="H63" s="77">
        <f t="shared" si="2"/>
        <v>18600</v>
      </c>
      <c r="I63" s="77">
        <f t="shared" si="3"/>
        <v>25400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1123.6598157238359</v>
      </c>
      <c r="F64" s="75">
        <f t="shared" si="5"/>
        <v>82.510504783286379</v>
      </c>
      <c r="G64" s="76">
        <f t="shared" si="1"/>
        <v>15.644885158785948</v>
      </c>
      <c r="H64" s="77">
        <f t="shared" si="2"/>
        <v>19600</v>
      </c>
      <c r="I64" s="77">
        <f t="shared" si="3"/>
        <v>26400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1115.0494379747449</v>
      </c>
      <c r="F65" s="75">
        <f t="shared" si="5"/>
        <v>80.277052939751997</v>
      </c>
      <c r="G65" s="76">
        <f t="shared" si="1"/>
        <v>14.846758358024118</v>
      </c>
      <c r="H65" s="77">
        <f t="shared" si="2"/>
        <v>20600</v>
      </c>
      <c r="I65" s="77">
        <f t="shared" si="3"/>
        <v>27400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1106.5050398076812</v>
      </c>
      <c r="F66" s="75">
        <f t="shared" si="5"/>
        <v>78.026354449206011</v>
      </c>
      <c r="G66" s="76">
        <f t="shared" si="1"/>
        <v>14.064623437447446</v>
      </c>
      <c r="H66" s="77">
        <f t="shared" si="2"/>
        <v>21600</v>
      </c>
      <c r="I66" s="77">
        <f t="shared" si="3"/>
        <v>28400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1098.0261156344611</v>
      </c>
      <c r="F67" s="75">
        <f t="shared" si="5"/>
        <v>75.758276133566241</v>
      </c>
      <c r="G67" s="76">
        <f t="shared" si="1"/>
        <v>13.298947367272175</v>
      </c>
      <c r="H67" s="77">
        <f t="shared" si="2"/>
        <v>22600</v>
      </c>
      <c r="I67" s="77">
        <f t="shared" si="3"/>
        <v>29400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1089.6121637411209</v>
      </c>
      <c r="F68" s="75">
        <f t="shared" si="5"/>
        <v>73.472683786353471</v>
      </c>
      <c r="G68" s="76">
        <f t="shared" si="1"/>
        <v>12.55020604883158</v>
      </c>
      <c r="H68" s="77">
        <f t="shared" si="2"/>
        <v>23600</v>
      </c>
      <c r="I68" s="77">
        <f t="shared" si="3"/>
        <v>30400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1081.2626862582301</v>
      </c>
      <c r="F69" s="75">
        <f t="shared" si="5"/>
        <v>71.169442164750066</v>
      </c>
      <c r="G69" s="76">
        <f t="shared" si="1"/>
        <v>11.818884466101149</v>
      </c>
      <c r="H69" s="77">
        <f t="shared" si="2"/>
        <v>24600</v>
      </c>
      <c r="I69" s="77">
        <f t="shared" si="3"/>
        <v>31400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1072.9771891314304</v>
      </c>
      <c r="F70" s="75">
        <f t="shared" si="5"/>
        <v>68.8484149815975</v>
      </c>
      <c r="G70" s="76">
        <f t="shared" si="1"/>
        <v>11.105476839673873</v>
      </c>
      <c r="H70" s="77">
        <f t="shared" si="2"/>
        <v>25600</v>
      </c>
      <c r="I70" s="77">
        <f t="shared" si="3"/>
        <v>32400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1064.7551820922022</v>
      </c>
      <c r="F71" s="75">
        <f t="shared" si="5"/>
        <v>66.509464897332023</v>
      </c>
      <c r="G71" s="76">
        <f t="shared" si="1"/>
        <v>10.410486783224307</v>
      </c>
      <c r="H71" s="77">
        <f t="shared" si="2"/>
        <v>26600</v>
      </c>
      <c r="I71" s="77">
        <f t="shared" si="3"/>
        <v>33400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1056.596178628854</v>
      </c>
      <c r="F72" s="75">
        <f t="shared" si="5"/>
        <v>64.152453511857871</v>
      </c>
      <c r="G72" s="76">
        <f t="shared" si="1"/>
        <v>9.7344274625007472</v>
      </c>
      <c r="H72" s="77">
        <f t="shared" si="2"/>
        <v>27600</v>
      </c>
      <c r="I72" s="77">
        <f t="shared" si="3"/>
        <v>34400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1048.4996959577354</v>
      </c>
      <c r="F73" s="75">
        <f t="shared" si="5"/>
        <v>61.777241356358076</v>
      </c>
      <c r="G73" s="76">
        <f t="shared" si="1"/>
        <v>9.0778217568856903</v>
      </c>
      <c r="H73" s="77">
        <f t="shared" si="2"/>
        <v>28600</v>
      </c>
      <c r="I73" s="77">
        <f t="shared" si="3"/>
        <v>35400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1040.4652549946691</v>
      </c>
      <c r="F74" s="75">
        <f t="shared" si="5"/>
        <v>59.383687885041574</v>
      </c>
      <c r="G74" s="76">
        <f t="shared" si="1"/>
        <v>8.4412024235648992</v>
      </c>
      <c r="H74" s="77">
        <f t="shared" si="2"/>
        <v>29600</v>
      </c>
      <c r="I74" s="77">
        <f t="shared" si="3"/>
        <v>36400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1032.4923803266031</v>
      </c>
      <c r="F75" s="75">
        <f t="shared" si="5"/>
        <v>56.97165146682719</v>
      </c>
      <c r="G75" s="76">
        <f t="shared" si="1"/>
        <v>7.8251122643466751</v>
      </c>
      <c r="H75" s="77">
        <f t="shared" si="2"/>
        <v>30600</v>
      </c>
      <c r="I75" s="77">
        <f t="shared" si="3"/>
        <v>37400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1024.5806001834792</v>
      </c>
      <c r="F76" s="75">
        <f t="shared" si="5"/>
        <v>54.540989376962578</v>
      </c>
      <c r="G76" s="76">
        <f t="shared" si="1"/>
        <v>7.2301042951728327</v>
      </c>
      <c r="H76" s="77">
        <f t="shared" si="2"/>
        <v>31600</v>
      </c>
      <c r="I76" s="77">
        <f t="shared" si="3"/>
        <v>38400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1016.7294464103178</v>
      </c>
      <c r="F77" s="75">
        <f t="shared" si="5"/>
        <v>52.091557788579522</v>
      </c>
      <c r="G77" s="76">
        <f t="shared" si="1"/>
        <v>6.6567419183643866</v>
      </c>
      <c r="H77" s="77">
        <f t="shared" si="2"/>
        <v>32600</v>
      </c>
      <c r="I77" s="77">
        <f t="shared" si="3"/>
        <v>39400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1008.9384544395161</v>
      </c>
      <c r="F78" s="75">
        <f t="shared" si="5"/>
        <v>49.623211764182862</v>
      </c>
      <c r="G78" s="76">
        <f t="shared" si="1"/>
        <v>6.105599097644653</v>
      </c>
      <c r="H78" s="77">
        <f t="shared" si="2"/>
        <v>33600</v>
      </c>
      <c r="I78" s="77">
        <f t="shared" si="3"/>
        <v>40400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1001.207163263359</v>
      </c>
      <c r="F79" s="75">
        <f t="shared" si="5"/>
        <v>47.135805247074686</v>
      </c>
      <c r="G79" s="76">
        <f t="shared" si="1"/>
        <v>5.5772605359841441</v>
      </c>
      <c r="H79" s="77">
        <f t="shared" si="2"/>
        <v>34600</v>
      </c>
      <c r="I79" s="77">
        <f t="shared" si="3"/>
        <v>41400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993.53511540673958</v>
      </c>
      <c r="F80" s="75">
        <f t="shared" si="5"/>
        <v>44.629191052711619</v>
      </c>
      <c r="G80" s="76">
        <f t="shared" si="1"/>
        <v>5.072321856311464</v>
      </c>
      <c r="H80" s="77">
        <f t="shared" si="2"/>
        <v>35600</v>
      </c>
      <c r="I80" s="77">
        <f t="shared" si="3"/>
        <v>42400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985.92185690009103</v>
      </c>
      <c r="F81" s="75">
        <f t="shared" si="5"/>
        <v>42.103220859995794</v>
      </c>
      <c r="G81" s="76">
        <f t="shared" si="1"/>
        <v>4.5913897851357159</v>
      </c>
      <c r="H81" s="77">
        <f t="shared" si="2"/>
        <v>36600</v>
      </c>
      <c r="I81" s="77">
        <f t="shared" si="3"/>
        <v>43400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978.36693725252292</v>
      </c>
      <c r="F82" s="75">
        <f t="shared" si="5"/>
        <v>39.557745202498296</v>
      </c>
      <c r="G82" s="76">
        <f t="shared" si="1"/>
        <v>4.1350823391262814</v>
      </c>
      <c r="H82" s="77">
        <f t="shared" si="2"/>
        <v>37600</v>
      </c>
      <c r="I82" s="77">
        <f t="shared" si="3"/>
        <v>44400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970.86990942516502</v>
      </c>
      <c r="F83" s="75">
        <f t="shared" si="5"/>
        <v>36.992613459615036</v>
      </c>
      <c r="G83" s="76">
        <f t="shared" si="1"/>
        <v>3.7040290146967338</v>
      </c>
      <c r="H83" s="77">
        <f t="shared" si="2"/>
        <v>38600</v>
      </c>
      <c r="I83" s="77">
        <f t="shared" si="3"/>
        <v>45400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963.43032980471617</v>
      </c>
      <c r="F84" s="75">
        <f t="shared" si="5"/>
        <v>34.407673847654252</v>
      </c>
      <c r="G84" s="76">
        <f t="shared" si="1"/>
        <v>3.2988709806402996</v>
      </c>
      <c r="H84" s="77">
        <f t="shared" si="2"/>
        <v>39600</v>
      </c>
      <c r="I84" s="77">
        <f t="shared" si="3"/>
        <v>46400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956.04775817719383</v>
      </c>
      <c r="F85" s="75">
        <f t="shared" si="5"/>
        <v>31.802773410855078</v>
      </c>
      <c r="G85" s="76">
        <f t="shared" si="1"/>
        <v>2.9202612738650329</v>
      </c>
      <c r="H85" s="77">
        <f t="shared" si="2"/>
        <v>40600</v>
      </c>
      <c r="I85" s="77">
        <f t="shared" si="3"/>
        <v>47400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948.72175770188596</v>
      </c>
      <c r="F86" s="75">
        <f t="shared" si="5"/>
        <v>29.177758012336888</v>
      </c>
      <c r="G86" s="76">
        <f t="shared" si="1"/>
        <v>2.5688649982776699</v>
      </c>
      <c r="H86" s="77">
        <f t="shared" si="2"/>
        <v>41600</v>
      </c>
      <c r="I86" s="77">
        <f t="shared" si="3"/>
        <v>48400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941.45189488550272</v>
      </c>
      <c r="F87" s="75">
        <f t="shared" si="5"/>
        <v>26.532472324978897</v>
      </c>
      <c r="G87" s="76">
        <f t="shared" si="1"/>
        <v>2.2453595268658528</v>
      </c>
      <c r="H87" s="77">
        <f t="shared" si="2"/>
        <v>42600</v>
      </c>
      <c r="I87" s="77">
        <f t="shared" si="3"/>
        <v>49400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934.23773955652553</v>
      </c>
      <c r="F88" s="75">
        <f t="shared" si="5"/>
        <v>23.866759822228975</v>
      </c>
      <c r="G88" s="76">
        <f t="shared" si="1"/>
        <v>1.9504347070291415</v>
      </c>
      <c r="H88" s="77">
        <f t="shared" si="2"/>
        <v>43600</v>
      </c>
      <c r="I88" s="77">
        <f t="shared" si="3"/>
        <v>50400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927.07886483975324</v>
      </c>
      <c r="F89" s="75">
        <f t="shared" si="5"/>
        <v>21.180462768841632</v>
      </c>
      <c r="G89" s="76">
        <f t="shared" si="1"/>
        <v>1.6847930692101394</v>
      </c>
      <c r="H89" s="77">
        <f t="shared" si="2"/>
        <v>44600</v>
      </c>
      <c r="I89" s="77">
        <f t="shared" si="3"/>
        <v>51400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919.97484713104257</v>
      </c>
      <c r="F90" s="75">
        <f t="shared" si="5"/>
        <v>18.473422211544861</v>
      </c>
      <c r="G90" s="76">
        <f t="shared" si="1"/>
        <v>1.4491500388778089</v>
      </c>
      <c r="H90" s="77">
        <f t="shared" si="2"/>
        <v>45600</v>
      </c>
      <c r="I90" s="77">
        <f t="shared" si="3"/>
        <v>52400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912.9252660722434</v>
      </c>
      <c r="F91" s="75">
        <f t="shared" si="5"/>
        <v>15.745477969634024</v>
      </c>
      <c r="G91" s="76">
        <f t="shared" si="1"/>
        <v>1.244234151915744</v>
      </c>
      <c r="H91" s="77">
        <f t="shared" si="2"/>
        <v>46600</v>
      </c>
      <c r="I91" s="77">
        <f t="shared" si="3"/>
        <v>53400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905.92970452632517</v>
      </c>
      <c r="F92" s="75">
        <f t="shared" si="5"/>
        <v>12.996468625494257</v>
      </c>
      <c r="G92" s="76">
        <f t="shared" si="1"/>
        <v>1.0707872734692838</v>
      </c>
      <c r="H92" s="77">
        <f t="shared" si="2"/>
        <v>47600</v>
      </c>
      <c r="I92" s="77">
        <f t="shared" si="3"/>
        <v>54400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898.98774855269346</v>
      </c>
      <c r="F93" s="75">
        <f t="shared" si="5"/>
        <v>10.22623151504855</v>
      </c>
      <c r="G93" s="76">
        <f t="shared" si="1"/>
        <v>0.92956482030582177</v>
      </c>
      <c r="H93" s="77">
        <f t="shared" si="2"/>
        <v>48600</v>
      </c>
      <c r="I93" s="77">
        <f t="shared" si="3"/>
        <v>55400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892.09898738269726</v>
      </c>
      <c r="F94" s="75">
        <f t="shared" si="5"/>
        <v>7.4346027181331085</v>
      </c>
      <c r="G94" s="76">
        <f t="shared" si="1"/>
        <v>0.82133598674387176</v>
      </c>
      <c r="H94" s="77">
        <f t="shared" si="2"/>
        <v>49600</v>
      </c>
      <c r="I94" s="77">
        <f t="shared" si="3"/>
        <v>56400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885.26301339532245</v>
      </c>
      <c r="F95" s="75">
        <f t="shared" si="5"/>
        <v>4.62141704879736</v>
      </c>
      <c r="G95" s="76">
        <f t="shared" si="1"/>
        <v>0.7468839742070259</v>
      </c>
      <c r="H95" s="77">
        <f t="shared" si="2"/>
        <v>50600</v>
      </c>
      <c r="I95" s="77">
        <f t="shared" si="3"/>
        <v>57400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878.47942209307234</v>
      </c>
      <c r="F96" s="75">
        <f t="shared" si="5"/>
        <v>1.7865080455301277</v>
      </c>
      <c r="G96" s="76">
        <f t="shared" ref="G96:G159" si="8">IF(A96&lt;=$C$21,($C$5-$C$8)*(F96/$C$12)^(1/$C$11)+$C$8, ($C$28-$C$8)*(F96/$C$29)^(1/$C$11)+$C$8)</f>
        <v>0.70700622446005212</v>
      </c>
      <c r="H96" s="77">
        <f t="shared" ref="H96:H159" si="9">A96-$C$6/2</f>
        <v>51600</v>
      </c>
      <c r="I96" s="77">
        <f t="shared" ref="I96:I159" si="10">A96+$C$6/2</f>
        <v>58400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871.74781207803244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0.7</v>
      </c>
      <c r="H97" s="77">
        <f t="shared" si="9"/>
        <v>52600</v>
      </c>
      <c r="I97" s="77">
        <f t="shared" si="10"/>
        <v>59400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865.06778502811949</v>
      </c>
      <c r="F98" s="75">
        <f t="shared" si="11"/>
        <v>0</v>
      </c>
      <c r="G98" s="76">
        <f t="shared" si="8"/>
        <v>0.7</v>
      </c>
      <c r="H98" s="77">
        <f t="shared" si="9"/>
        <v>53600</v>
      </c>
      <c r="I98" s="77">
        <f t="shared" si="10"/>
        <v>60400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858.43894567351174</v>
      </c>
      <c r="F99" s="75">
        <f t="shared" si="11"/>
        <v>0</v>
      </c>
      <c r="G99" s="76">
        <f t="shared" si="8"/>
        <v>0.7</v>
      </c>
      <c r="H99" s="77">
        <f t="shared" si="9"/>
        <v>54600</v>
      </c>
      <c r="I99" s="77">
        <f t="shared" si="10"/>
        <v>61400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851.86090177325991</v>
      </c>
      <c r="F100" s="75">
        <f t="shared" si="11"/>
        <v>0</v>
      </c>
      <c r="G100" s="76">
        <f t="shared" si="8"/>
        <v>0.7</v>
      </c>
      <c r="H100" s="77">
        <f t="shared" si="9"/>
        <v>55600</v>
      </c>
      <c r="I100" s="77">
        <f t="shared" si="10"/>
        <v>62400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845.3332640920778</v>
      </c>
      <c r="F101" s="75">
        <f t="shared" si="11"/>
        <v>0</v>
      </c>
      <c r="G101" s="76">
        <f t="shared" si="8"/>
        <v>0.7</v>
      </c>
      <c r="H101" s="77">
        <f t="shared" si="9"/>
        <v>56600</v>
      </c>
      <c r="I101" s="77">
        <f t="shared" si="10"/>
        <v>63400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838.85564637731068</v>
      </c>
      <c r="F102" s="75">
        <f t="shared" si="11"/>
        <v>0</v>
      </c>
      <c r="G102" s="76">
        <f t="shared" si="8"/>
        <v>0.7</v>
      </c>
      <c r="H102" s="77">
        <f t="shared" si="9"/>
        <v>57600</v>
      </c>
      <c r="I102" s="77">
        <f t="shared" si="10"/>
        <v>64400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832.42766533607903</v>
      </c>
      <c r="F103" s="75">
        <f t="shared" si="11"/>
        <v>0</v>
      </c>
      <c r="G103" s="76">
        <f t="shared" si="8"/>
        <v>0.7</v>
      </c>
      <c r="H103" s="77">
        <f t="shared" si="9"/>
        <v>58600</v>
      </c>
      <c r="I103" s="77">
        <f t="shared" si="10"/>
        <v>65400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826.04894061260018</v>
      </c>
      <c r="F104" s="75">
        <f t="shared" si="11"/>
        <v>0</v>
      </c>
      <c r="G104" s="76">
        <f t="shared" si="8"/>
        <v>0.7</v>
      </c>
      <c r="H104" s="77">
        <f t="shared" si="9"/>
        <v>59600</v>
      </c>
      <c r="I104" s="77">
        <f t="shared" si="10"/>
        <v>66400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819.71909476567987</v>
      </c>
      <c r="F105" s="75">
        <f t="shared" si="11"/>
        <v>0</v>
      </c>
      <c r="G105" s="76">
        <f t="shared" si="8"/>
        <v>0.7</v>
      </c>
      <c r="H105" s="77">
        <f t="shared" si="9"/>
        <v>60600</v>
      </c>
      <c r="I105" s="77">
        <f t="shared" si="10"/>
        <v>67400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813.43775324637954</v>
      </c>
      <c r="F106" s="75">
        <f t="shared" si="11"/>
        <v>0</v>
      </c>
      <c r="G106" s="76">
        <f t="shared" si="8"/>
        <v>0.7</v>
      </c>
      <c r="H106" s="77">
        <f t="shared" si="9"/>
        <v>61600</v>
      </c>
      <c r="I106" s="77">
        <f t="shared" si="10"/>
        <v>68400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807.20454437585386</v>
      </c>
      <c r="F107" s="75">
        <f t="shared" si="11"/>
        <v>0</v>
      </c>
      <c r="G107" s="76">
        <f t="shared" si="8"/>
        <v>0.7</v>
      </c>
      <c r="H107" s="77">
        <f t="shared" si="9"/>
        <v>62600</v>
      </c>
      <c r="I107" s="77">
        <f t="shared" si="10"/>
        <v>69400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801.01909932335661</v>
      </c>
      <c r="F108" s="75">
        <f t="shared" si="11"/>
        <v>0</v>
      </c>
      <c r="G108" s="76">
        <f t="shared" si="8"/>
        <v>0.7</v>
      </c>
      <c r="H108" s="77">
        <f t="shared" si="9"/>
        <v>63600</v>
      </c>
      <c r="I108" s="77">
        <f t="shared" si="10"/>
        <v>70400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794.88105208441743</v>
      </c>
      <c r="F109" s="75">
        <f t="shared" si="11"/>
        <v>0</v>
      </c>
      <c r="G109" s="76">
        <f t="shared" si="8"/>
        <v>0.7</v>
      </c>
      <c r="H109" s="77">
        <f t="shared" si="9"/>
        <v>64600</v>
      </c>
      <c r="I109" s="77">
        <f t="shared" si="10"/>
        <v>71400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788.79003945918373</v>
      </c>
      <c r="F110" s="75">
        <f t="shared" si="11"/>
        <v>0</v>
      </c>
      <c r="G110" s="76">
        <f t="shared" si="8"/>
        <v>0.7</v>
      </c>
      <c r="H110" s="77">
        <f t="shared" si="9"/>
        <v>65600</v>
      </c>
      <c r="I110" s="77">
        <f t="shared" si="10"/>
        <v>72400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782.74570103093015</v>
      </c>
      <c r="F111" s="75">
        <f t="shared" si="11"/>
        <v>0</v>
      </c>
      <c r="G111" s="76">
        <f t="shared" si="8"/>
        <v>0.7</v>
      </c>
      <c r="H111" s="77">
        <f t="shared" si="9"/>
        <v>66600</v>
      </c>
      <c r="I111" s="77">
        <f t="shared" si="10"/>
        <v>73400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776.74767914473171</v>
      </c>
      <c r="F112" s="75">
        <f t="shared" si="11"/>
        <v>0</v>
      </c>
      <c r="G112" s="76">
        <f t="shared" si="8"/>
        <v>0.7</v>
      </c>
      <c r="H112" s="77">
        <f t="shared" si="9"/>
        <v>67600</v>
      </c>
      <c r="I112" s="77">
        <f t="shared" si="10"/>
        <v>74400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770.79561888630064</v>
      </c>
      <c r="F113" s="75">
        <f t="shared" si="11"/>
        <v>0</v>
      </c>
      <c r="G113" s="76">
        <f t="shared" si="8"/>
        <v>0.7</v>
      </c>
      <c r="H113" s="77">
        <f t="shared" si="9"/>
        <v>68600</v>
      </c>
      <c r="I113" s="77">
        <f t="shared" si="10"/>
        <v>75400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764.88916806098564</v>
      </c>
      <c r="F114" s="75">
        <f t="shared" si="11"/>
        <v>0</v>
      </c>
      <c r="G114" s="76">
        <f t="shared" si="8"/>
        <v>0.7</v>
      </c>
      <c r="H114" s="77">
        <f t="shared" si="9"/>
        <v>69600</v>
      </c>
      <c r="I114" s="77">
        <f t="shared" si="10"/>
        <v>76400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759.02797717293163</v>
      </c>
      <c r="F115" s="75">
        <f t="shared" si="11"/>
        <v>0</v>
      </c>
      <c r="G115" s="76">
        <f t="shared" si="8"/>
        <v>0.7</v>
      </c>
      <c r="H115" s="77">
        <f t="shared" si="9"/>
        <v>70600</v>
      </c>
      <c r="I115" s="77">
        <f t="shared" si="10"/>
        <v>77400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753.21169940439972</v>
      </c>
      <c r="F116" s="75">
        <f t="shared" si="11"/>
        <v>0</v>
      </c>
      <c r="G116" s="76">
        <f t="shared" si="8"/>
        <v>0.7</v>
      </c>
      <c r="H116" s="77">
        <f t="shared" si="9"/>
        <v>71600</v>
      </c>
      <c r="I116" s="77">
        <f t="shared" si="10"/>
        <v>78400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747.43999059524492</v>
      </c>
      <c r="F117" s="75">
        <f t="shared" si="11"/>
        <v>0</v>
      </c>
      <c r="G117" s="76">
        <f t="shared" si="8"/>
        <v>0.7</v>
      </c>
      <c r="H117" s="77">
        <f t="shared" si="9"/>
        <v>72600</v>
      </c>
      <c r="I117" s="77">
        <f t="shared" si="10"/>
        <v>79400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741.71250922255172</v>
      </c>
      <c r="F118" s="75">
        <f t="shared" si="11"/>
        <v>0</v>
      </c>
      <c r="G118" s="76">
        <f t="shared" si="8"/>
        <v>0.7</v>
      </c>
      <c r="H118" s="77">
        <f t="shared" si="9"/>
        <v>73600</v>
      </c>
      <c r="I118" s="77">
        <f t="shared" si="10"/>
        <v>80400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736.02891638042604</v>
      </c>
      <c r="F119" s="75">
        <f t="shared" si="11"/>
        <v>0</v>
      </c>
      <c r="G119" s="76">
        <f t="shared" si="8"/>
        <v>0.7</v>
      </c>
      <c r="H119" s="77">
        <f t="shared" si="9"/>
        <v>74600</v>
      </c>
      <c r="I119" s="77">
        <f t="shared" si="10"/>
        <v>81400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730.38887575994079</v>
      </c>
      <c r="F120" s="75">
        <f t="shared" si="11"/>
        <v>0</v>
      </c>
      <c r="G120" s="76">
        <f t="shared" si="8"/>
        <v>0.7</v>
      </c>
      <c r="H120" s="77">
        <f t="shared" si="9"/>
        <v>75600</v>
      </c>
      <c r="I120" s="77">
        <f t="shared" si="10"/>
        <v>82400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724.79205362923585</v>
      </c>
      <c r="F121" s="75">
        <f t="shared" si="11"/>
        <v>0</v>
      </c>
      <c r="G121" s="76">
        <f t="shared" si="8"/>
        <v>0.7</v>
      </c>
      <c r="H121" s="77">
        <f t="shared" si="9"/>
        <v>76600</v>
      </c>
      <c r="I121" s="77">
        <f t="shared" si="10"/>
        <v>83400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719.23811881377139</v>
      </c>
      <c r="F122" s="75">
        <f t="shared" si="11"/>
        <v>0</v>
      </c>
      <c r="G122" s="76">
        <f t="shared" si="8"/>
        <v>0.7</v>
      </c>
      <c r="H122" s="77">
        <f t="shared" si="9"/>
        <v>77600</v>
      </c>
      <c r="I122" s="77">
        <f t="shared" si="10"/>
        <v>84400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713.72674267673051</v>
      </c>
      <c r="F123" s="75">
        <f t="shared" si="11"/>
        <v>0</v>
      </c>
      <c r="G123" s="76">
        <f t="shared" si="8"/>
        <v>0.7</v>
      </c>
      <c r="H123" s="77">
        <f t="shared" si="9"/>
        <v>78600</v>
      </c>
      <c r="I123" s="77">
        <f t="shared" si="10"/>
        <v>85400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708.25759909957401</v>
      </c>
      <c r="F124" s="75">
        <f t="shared" si="11"/>
        <v>0</v>
      </c>
      <c r="G124" s="76">
        <f t="shared" si="8"/>
        <v>0.7</v>
      </c>
      <c r="H124" s="77">
        <f t="shared" si="9"/>
        <v>79600</v>
      </c>
      <c r="I124" s="77">
        <f t="shared" si="10"/>
        <v>86400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702.83036446274298</v>
      </c>
      <c r="F125" s="75">
        <f t="shared" si="11"/>
        <v>0</v>
      </c>
      <c r="G125" s="76">
        <f t="shared" si="8"/>
        <v>0.7</v>
      </c>
      <c r="H125" s="77">
        <f t="shared" si="9"/>
        <v>80600</v>
      </c>
      <c r="I125" s="77">
        <f t="shared" si="10"/>
        <v>87400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697.44471762650983</v>
      </c>
      <c r="F126" s="75">
        <f t="shared" si="11"/>
        <v>0</v>
      </c>
      <c r="G126" s="76">
        <f t="shared" si="8"/>
        <v>0.7</v>
      </c>
      <c r="H126" s="77">
        <f t="shared" si="9"/>
        <v>81600</v>
      </c>
      <c r="I126" s="77">
        <f t="shared" si="10"/>
        <v>88400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692.10033991197542</v>
      </c>
      <c r="F127" s="75">
        <f t="shared" si="11"/>
        <v>0</v>
      </c>
      <c r="G127" s="76">
        <f t="shared" si="8"/>
        <v>0.7</v>
      </c>
      <c r="H127" s="77">
        <f t="shared" si="9"/>
        <v>82600</v>
      </c>
      <c r="I127" s="77">
        <f t="shared" si="10"/>
        <v>89400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686.79691508221276</v>
      </c>
      <c r="F128" s="75">
        <f t="shared" si="11"/>
        <v>0</v>
      </c>
      <c r="G128" s="76">
        <f t="shared" si="8"/>
        <v>0.7</v>
      </c>
      <c r="H128" s="77">
        <f t="shared" si="9"/>
        <v>83600</v>
      </c>
      <c r="I128" s="77">
        <f t="shared" si="10"/>
        <v>90400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681.53412932355434</v>
      </c>
      <c r="F129" s="75">
        <f t="shared" si="11"/>
        <v>0</v>
      </c>
      <c r="G129" s="76">
        <f t="shared" si="8"/>
        <v>0.7</v>
      </c>
      <c r="H129" s="77">
        <f t="shared" si="9"/>
        <v>84600</v>
      </c>
      <c r="I129" s="77">
        <f t="shared" si="10"/>
        <v>91400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676.31167122702323</v>
      </c>
      <c r="F130" s="75">
        <f t="shared" si="11"/>
        <v>0</v>
      </c>
      <c r="G130" s="76">
        <f t="shared" si="8"/>
        <v>0.7</v>
      </c>
      <c r="H130" s="77">
        <f t="shared" si="9"/>
        <v>85600</v>
      </c>
      <c r="I130" s="77">
        <f t="shared" si="10"/>
        <v>92400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671.1292317699066</v>
      </c>
      <c r="F131" s="75">
        <f t="shared" si="11"/>
        <v>0</v>
      </c>
      <c r="G131" s="76">
        <f t="shared" si="8"/>
        <v>0.7</v>
      </c>
      <c r="H131" s="77">
        <f t="shared" si="9"/>
        <v>86600</v>
      </c>
      <c r="I131" s="77">
        <f t="shared" si="10"/>
        <v>93400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665.98650429746988</v>
      </c>
      <c r="F132" s="75">
        <f t="shared" si="11"/>
        <v>0</v>
      </c>
      <c r="G132" s="76">
        <f t="shared" si="8"/>
        <v>0.7</v>
      </c>
      <c r="H132" s="77">
        <f t="shared" si="9"/>
        <v>87600</v>
      </c>
      <c r="I132" s="77">
        <f t="shared" si="10"/>
        <v>94400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660.88318450481199</v>
      </c>
      <c r="F133" s="75">
        <f t="shared" si="11"/>
        <v>0</v>
      </c>
      <c r="G133" s="76">
        <f t="shared" si="8"/>
        <v>0.7</v>
      </c>
      <c r="H133" s="77">
        <f t="shared" si="9"/>
        <v>88600</v>
      </c>
      <c r="I133" s="77">
        <f t="shared" si="10"/>
        <v>95400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655.8189704188585</v>
      </c>
      <c r="F134" s="75">
        <f t="shared" si="11"/>
        <v>0</v>
      </c>
      <c r="G134" s="76">
        <f t="shared" si="8"/>
        <v>0.7</v>
      </c>
      <c r="H134" s="77">
        <f t="shared" si="9"/>
        <v>89600</v>
      </c>
      <c r="I134" s="77">
        <f t="shared" si="10"/>
        <v>96400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650.79356238049365</v>
      </c>
      <c r="F135" s="75">
        <f t="shared" si="11"/>
        <v>0</v>
      </c>
      <c r="G135" s="76">
        <f t="shared" si="8"/>
        <v>0.7</v>
      </c>
      <c r="H135" s="77">
        <f t="shared" si="9"/>
        <v>90600</v>
      </c>
      <c r="I135" s="77">
        <f t="shared" si="10"/>
        <v>97400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645.80666302682857</v>
      </c>
      <c r="F136" s="75">
        <f t="shared" si="11"/>
        <v>0</v>
      </c>
      <c r="G136" s="76">
        <f t="shared" si="8"/>
        <v>0.7</v>
      </c>
      <c r="H136" s="77">
        <f t="shared" si="9"/>
        <v>91600</v>
      </c>
      <c r="I136" s="77">
        <f t="shared" si="10"/>
        <v>98400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640.85797727360625</v>
      </c>
      <c r="F137" s="75">
        <f t="shared" si="11"/>
        <v>0</v>
      </c>
      <c r="G137" s="76">
        <f t="shared" si="8"/>
        <v>0.7</v>
      </c>
      <c r="H137" s="77">
        <f t="shared" si="9"/>
        <v>92600</v>
      </c>
      <c r="I137" s="77">
        <f t="shared" si="10"/>
        <v>99400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635.94721229774086</v>
      </c>
      <c r="F138" s="75">
        <f t="shared" si="11"/>
        <v>0</v>
      </c>
      <c r="G138" s="76">
        <f t="shared" si="8"/>
        <v>0.7</v>
      </c>
      <c r="H138" s="77">
        <f t="shared" si="9"/>
        <v>93600</v>
      </c>
      <c r="I138" s="77">
        <f t="shared" si="10"/>
        <v>100400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631.07407751998994</v>
      </c>
      <c r="F139" s="75">
        <f t="shared" si="11"/>
        <v>0</v>
      </c>
      <c r="G139" s="76">
        <f t="shared" si="8"/>
        <v>0.7</v>
      </c>
      <c r="H139" s="77">
        <f t="shared" si="9"/>
        <v>94600</v>
      </c>
      <c r="I139" s="77">
        <f t="shared" si="10"/>
        <v>101400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626.23828458776177</v>
      </c>
      <c r="F140" s="75">
        <f t="shared" si="11"/>
        <v>0</v>
      </c>
      <c r="G140" s="76">
        <f t="shared" si="8"/>
        <v>0.7</v>
      </c>
      <c r="H140" s="77">
        <f t="shared" si="9"/>
        <v>95600</v>
      </c>
      <c r="I140" s="77">
        <f t="shared" si="10"/>
        <v>102400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621.43954735805164</v>
      </c>
      <c r="F141" s="75">
        <f t="shared" si="11"/>
        <v>0</v>
      </c>
      <c r="G141" s="76">
        <f t="shared" si="8"/>
        <v>0.7</v>
      </c>
      <c r="H141" s="77">
        <f t="shared" si="9"/>
        <v>96600</v>
      </c>
      <c r="I141" s="77">
        <f t="shared" si="10"/>
        <v>103400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616.67758188051062</v>
      </c>
      <c r="F142" s="75">
        <f t="shared" si="11"/>
        <v>0</v>
      </c>
      <c r="G142" s="76">
        <f t="shared" si="8"/>
        <v>0.7</v>
      </c>
      <c r="H142" s="77">
        <f t="shared" si="9"/>
        <v>97600</v>
      </c>
      <c r="I142" s="77">
        <f t="shared" si="10"/>
        <v>104400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611.95210638064452</v>
      </c>
      <c r="F143" s="75">
        <f t="shared" si="11"/>
        <v>0</v>
      </c>
      <c r="G143" s="76">
        <f t="shared" si="8"/>
        <v>0.7</v>
      </c>
      <c r="H143" s="77">
        <f t="shared" si="9"/>
        <v>98600</v>
      </c>
      <c r="I143" s="77">
        <f t="shared" si="10"/>
        <v>105400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607.26284124313941</v>
      </c>
      <c r="F144" s="75">
        <f t="shared" si="11"/>
        <v>0</v>
      </c>
      <c r="G144" s="76">
        <f t="shared" si="8"/>
        <v>0.7</v>
      </c>
      <c r="H144" s="77">
        <f t="shared" si="9"/>
        <v>99600</v>
      </c>
      <c r="I144" s="77">
        <f t="shared" si="10"/>
        <v>106400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602.60950899531724</v>
      </c>
      <c r="F145" s="75">
        <f t="shared" si="11"/>
        <v>0</v>
      </c>
      <c r="G145" s="76">
        <f t="shared" si="8"/>
        <v>0.7</v>
      </c>
      <c r="H145" s="77">
        <f t="shared" si="9"/>
        <v>100600</v>
      </c>
      <c r="I145" s="77">
        <f t="shared" si="10"/>
        <v>107400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597.99183429071684</v>
      </c>
      <c r="F146" s="75">
        <f t="shared" si="11"/>
        <v>0</v>
      </c>
      <c r="G146" s="76">
        <f t="shared" si="8"/>
        <v>0.7</v>
      </c>
      <c r="H146" s="77">
        <f t="shared" si="9"/>
        <v>101600</v>
      </c>
      <c r="I146" s="77">
        <f t="shared" si="10"/>
        <v>108400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593.40954389280125</v>
      </c>
      <c r="F147" s="75">
        <f t="shared" si="11"/>
        <v>0</v>
      </c>
      <c r="G147" s="76">
        <f t="shared" si="8"/>
        <v>0.7</v>
      </c>
      <c r="H147" s="77">
        <f t="shared" si="9"/>
        <v>102600</v>
      </c>
      <c r="I147" s="77">
        <f t="shared" si="10"/>
        <v>109400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588.86236665879005</v>
      </c>
      <c r="F148" s="75">
        <f t="shared" si="11"/>
        <v>0</v>
      </c>
      <c r="G148" s="76">
        <f t="shared" si="8"/>
        <v>0.7</v>
      </c>
      <c r="H148" s="77">
        <f t="shared" si="9"/>
        <v>103600</v>
      </c>
      <c r="I148" s="77">
        <f t="shared" si="10"/>
        <v>110400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584.35003352361446</v>
      </c>
      <c r="F149" s="75">
        <f t="shared" si="11"/>
        <v>0</v>
      </c>
      <c r="G149" s="76">
        <f t="shared" si="8"/>
        <v>0.7</v>
      </c>
      <c r="H149" s="77">
        <f t="shared" si="9"/>
        <v>104600</v>
      </c>
      <c r="I149" s="77">
        <f t="shared" si="10"/>
        <v>111400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579.87227748399755</v>
      </c>
      <c r="F150" s="75">
        <f t="shared" si="11"/>
        <v>0</v>
      </c>
      <c r="G150" s="76">
        <f t="shared" si="8"/>
        <v>0.7</v>
      </c>
      <c r="H150" s="77">
        <f t="shared" si="9"/>
        <v>105600</v>
      </c>
      <c r="I150" s="77">
        <f t="shared" si="10"/>
        <v>112400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575.42883358265408</v>
      </c>
      <c r="F151" s="75">
        <f t="shared" si="11"/>
        <v>0</v>
      </c>
      <c r="G151" s="76">
        <f t="shared" si="8"/>
        <v>0.7</v>
      </c>
      <c r="H151" s="77">
        <f t="shared" si="9"/>
        <v>106600</v>
      </c>
      <c r="I151" s="77">
        <f t="shared" si="10"/>
        <v>113400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571.01943889261281</v>
      </c>
      <c r="F152" s="75">
        <f t="shared" si="11"/>
        <v>0</v>
      </c>
      <c r="G152" s="76">
        <f t="shared" si="8"/>
        <v>0.7</v>
      </c>
      <c r="H152" s="77">
        <f t="shared" si="9"/>
        <v>107600</v>
      </c>
      <c r="I152" s="77">
        <f t="shared" si="10"/>
        <v>114400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566.64383250165884</v>
      </c>
      <c r="F153" s="75">
        <f t="shared" si="11"/>
        <v>0</v>
      </c>
      <c r="G153" s="76">
        <f t="shared" si="8"/>
        <v>0.7</v>
      </c>
      <c r="H153" s="77">
        <f t="shared" si="9"/>
        <v>108600</v>
      </c>
      <c r="I153" s="77">
        <f t="shared" si="10"/>
        <v>115400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562.30175549689477</v>
      </c>
      <c r="F154" s="75">
        <f t="shared" si="11"/>
        <v>0</v>
      </c>
      <c r="G154" s="76">
        <f t="shared" si="8"/>
        <v>0.7</v>
      </c>
      <c r="H154" s="77">
        <f t="shared" si="9"/>
        <v>109600</v>
      </c>
      <c r="I154" s="77">
        <f t="shared" si="10"/>
        <v>116400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557.99295094942033</v>
      </c>
      <c r="F155" s="75">
        <f t="shared" si="11"/>
        <v>0</v>
      </c>
      <c r="G155" s="76">
        <f t="shared" si="8"/>
        <v>0.7</v>
      </c>
      <c r="H155" s="77">
        <f t="shared" si="9"/>
        <v>110600</v>
      </c>
      <c r="I155" s="77">
        <f t="shared" si="10"/>
        <v>117400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553.71716389912922</v>
      </c>
      <c r="F156" s="75">
        <f t="shared" si="11"/>
        <v>0</v>
      </c>
      <c r="G156" s="76">
        <f t="shared" si="8"/>
        <v>0.7</v>
      </c>
      <c r="H156" s="77">
        <f t="shared" si="9"/>
        <v>111600</v>
      </c>
      <c r="I156" s="77">
        <f t="shared" si="10"/>
        <v>118400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549.47414133962297</v>
      </c>
      <c r="F157" s="75">
        <f t="shared" si="11"/>
        <v>0</v>
      </c>
      <c r="G157" s="76">
        <f t="shared" si="8"/>
        <v>0.7</v>
      </c>
      <c r="H157" s="77">
        <f t="shared" si="9"/>
        <v>112600</v>
      </c>
      <c r="I157" s="77">
        <f t="shared" si="10"/>
        <v>119400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545.26363220324015</v>
      </c>
      <c r="F158" s="75">
        <f t="shared" si="11"/>
        <v>0</v>
      </c>
      <c r="G158" s="76">
        <f t="shared" si="8"/>
        <v>0.7</v>
      </c>
      <c r="H158" s="77">
        <f t="shared" si="9"/>
        <v>113600</v>
      </c>
      <c r="I158" s="77">
        <f t="shared" si="10"/>
        <v>120400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541.08538734619958</v>
      </c>
      <c r="F159" s="75">
        <f t="shared" si="11"/>
        <v>0</v>
      </c>
      <c r="G159" s="76">
        <f t="shared" si="8"/>
        <v>0.7</v>
      </c>
      <c r="H159" s="77">
        <f t="shared" si="9"/>
        <v>114600</v>
      </c>
      <c r="I159" s="77">
        <f t="shared" si="10"/>
        <v>121400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536.93915953385874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0.7</v>
      </c>
      <c r="H160" s="77">
        <f t="shared" ref="H160:H167" si="15">A160-$C$6/2</f>
        <v>115600</v>
      </c>
      <c r="I160" s="77">
        <f t="shared" ref="I160:I167" si="16">A160+$C$6/2</f>
        <v>122400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532.82470342608406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0.7</v>
      </c>
      <c r="H161" s="77">
        <f t="shared" si="15"/>
        <v>116600</v>
      </c>
      <c r="I161" s="77">
        <f t="shared" si="16"/>
        <v>123400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528.74177556273378</v>
      </c>
      <c r="F162" s="75">
        <f t="shared" si="17"/>
        <v>0</v>
      </c>
      <c r="G162" s="76">
        <f t="shared" si="14"/>
        <v>0.7</v>
      </c>
      <c r="H162" s="77">
        <f t="shared" si="15"/>
        <v>117600</v>
      </c>
      <c r="I162" s="77">
        <f t="shared" si="16"/>
        <v>124400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524.69013434925182</v>
      </c>
      <c r="F163" s="75">
        <f t="shared" si="17"/>
        <v>0</v>
      </c>
      <c r="G163" s="76">
        <f t="shared" si="14"/>
        <v>0.7</v>
      </c>
      <c r="H163" s="77">
        <f t="shared" si="15"/>
        <v>118600</v>
      </c>
      <c r="I163" s="77">
        <f t="shared" si="16"/>
        <v>125400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520.66954004237255</v>
      </c>
      <c r="F164" s="75">
        <f t="shared" si="17"/>
        <v>0</v>
      </c>
      <c r="G164" s="76">
        <f t="shared" si="14"/>
        <v>0.7</v>
      </c>
      <c r="H164" s="77">
        <f t="shared" si="15"/>
        <v>119600</v>
      </c>
      <c r="I164" s="77">
        <f t="shared" si="16"/>
        <v>126400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516.67975473593413</v>
      </c>
      <c r="F165" s="75">
        <f t="shared" si="17"/>
        <v>0</v>
      </c>
      <c r="G165" s="76">
        <f t="shared" si="14"/>
        <v>0.7</v>
      </c>
      <c r="H165" s="77">
        <f t="shared" si="15"/>
        <v>120600</v>
      </c>
      <c r="I165" s="77">
        <f t="shared" si="16"/>
        <v>127400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512.72054234680172</v>
      </c>
      <c r="F166" s="75">
        <f t="shared" si="17"/>
        <v>0</v>
      </c>
      <c r="G166" s="76">
        <f t="shared" si="14"/>
        <v>0.7</v>
      </c>
      <c r="H166" s="77">
        <f t="shared" si="15"/>
        <v>121600</v>
      </c>
      <c r="I166" s="77">
        <f t="shared" si="16"/>
        <v>128400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508.79166860089776</v>
      </c>
      <c r="F167" s="84">
        <f t="shared" si="17"/>
        <v>0</v>
      </c>
      <c r="G167" s="85">
        <f t="shared" si="14"/>
        <v>0.7</v>
      </c>
      <c r="H167" s="86">
        <f t="shared" si="15"/>
        <v>122600</v>
      </c>
      <c r="I167" s="86">
        <f t="shared" si="16"/>
        <v>129400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1"/>
  <sheetViews>
    <sheetView workbookViewId="0">
      <selection activeCell="T32" sqref="T3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70</v>
      </c>
      <c r="B2" s="3"/>
      <c r="C2" s="3"/>
      <c r="D2" s="3"/>
    </row>
    <row r="3" spans="1:17" ht="15.75" thickBot="1" x14ac:dyDescent="0.3">
      <c r="A3" s="152" t="s">
        <v>55</v>
      </c>
      <c r="B3" s="153"/>
      <c r="C3" s="153"/>
      <c r="D3" s="154"/>
      <c r="F3" s="158" t="s">
        <v>11</v>
      </c>
      <c r="G3" s="159"/>
      <c r="H3" s="159"/>
      <c r="I3" s="160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1000</v>
      </c>
      <c r="G5" s="116">
        <v>35.82</v>
      </c>
      <c r="H5" s="109">
        <v>1000</v>
      </c>
      <c r="I5" s="107">
        <v>32</v>
      </c>
      <c r="Q5" s="13"/>
    </row>
    <row r="6" spans="1:17" x14ac:dyDescent="0.25">
      <c r="A6" s="20" t="s">
        <v>21</v>
      </c>
      <c r="B6" s="15" t="s">
        <v>22</v>
      </c>
      <c r="C6" s="16">
        <v>7100</v>
      </c>
      <c r="D6" s="17" t="s">
        <v>7</v>
      </c>
      <c r="F6" s="44">
        <v>2000</v>
      </c>
      <c r="G6" s="19">
        <v>35.1</v>
      </c>
      <c r="H6" s="18">
        <v>2000</v>
      </c>
      <c r="I6" s="108">
        <v>31.24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</v>
      </c>
      <c r="D7" s="17" t="s">
        <v>7</v>
      </c>
      <c r="F7" s="44">
        <v>4000</v>
      </c>
      <c r="G7" s="19">
        <v>35.9</v>
      </c>
      <c r="H7" s="18">
        <v>6000</v>
      </c>
      <c r="I7" s="108">
        <v>29.4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0.7</v>
      </c>
      <c r="D8" s="98" t="s">
        <v>13</v>
      </c>
      <c r="F8" s="44">
        <v>6000</v>
      </c>
      <c r="G8" s="19">
        <v>35.659999999999997</v>
      </c>
      <c r="H8" s="18">
        <v>11000</v>
      </c>
      <c r="I8" s="108">
        <v>21.72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8000</v>
      </c>
      <c r="G9" s="19">
        <v>35.6</v>
      </c>
      <c r="H9" s="18">
        <v>15000</v>
      </c>
      <c r="I9" s="108">
        <v>18.760000000000002</v>
      </c>
      <c r="K9" s="21"/>
      <c r="L9" s="21"/>
      <c r="M9" s="21"/>
      <c r="Q9" s="13"/>
    </row>
    <row r="10" spans="1:17" ht="15.75" thickBot="1" x14ac:dyDescent="0.3">
      <c r="A10" s="155" t="s">
        <v>53</v>
      </c>
      <c r="B10" s="156"/>
      <c r="C10" s="156"/>
      <c r="D10" s="157"/>
      <c r="E10" s="21"/>
      <c r="F10" s="44">
        <v>11000</v>
      </c>
      <c r="G10" s="35">
        <v>31.1</v>
      </c>
      <c r="H10" s="18">
        <v>18000</v>
      </c>
      <c r="I10" s="108">
        <v>17.600000000000001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</v>
      </c>
      <c r="D11" s="30"/>
      <c r="F11" s="44">
        <v>15000</v>
      </c>
      <c r="G11" s="19">
        <v>26.7</v>
      </c>
      <c r="H11" s="18">
        <v>22000</v>
      </c>
      <c r="I11" s="108">
        <v>14.44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87</v>
      </c>
      <c r="D12" s="34" t="s">
        <v>37</v>
      </c>
      <c r="F12" s="18">
        <v>18000</v>
      </c>
      <c r="G12" s="19">
        <v>23.94</v>
      </c>
      <c r="H12" s="18">
        <v>27000</v>
      </c>
      <c r="I12" s="19">
        <v>12.24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3</v>
      </c>
      <c r="D13" s="17" t="s">
        <v>31</v>
      </c>
      <c r="F13" s="18">
        <v>22000</v>
      </c>
      <c r="G13" s="19">
        <v>20.2</v>
      </c>
      <c r="H13" s="18">
        <v>30500</v>
      </c>
      <c r="I13" s="19">
        <v>9.9600000000000009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29</v>
      </c>
      <c r="D14" s="40" t="s">
        <v>34</v>
      </c>
      <c r="F14" s="18">
        <v>27000</v>
      </c>
      <c r="G14" s="19">
        <v>16.22</v>
      </c>
      <c r="H14" s="18">
        <v>34000</v>
      </c>
      <c r="I14" s="35">
        <v>7.88</v>
      </c>
      <c r="K14" s="21"/>
      <c r="L14" s="21"/>
      <c r="M14" s="21"/>
    </row>
    <row r="15" spans="1:17" ht="15.75" thickBot="1" x14ac:dyDescent="0.3">
      <c r="A15" s="21"/>
      <c r="F15" s="18">
        <v>30500</v>
      </c>
      <c r="G15" s="19">
        <v>14.16</v>
      </c>
      <c r="H15" s="18">
        <v>36500</v>
      </c>
      <c r="I15" s="35">
        <v>7.02</v>
      </c>
      <c r="K15" s="21"/>
      <c r="L15" s="21"/>
      <c r="M15" s="21"/>
    </row>
    <row r="16" spans="1:17" ht="15.75" thickBot="1" x14ac:dyDescent="0.3">
      <c r="A16" s="155" t="s">
        <v>3</v>
      </c>
      <c r="B16" s="156"/>
      <c r="C16" s="156"/>
      <c r="D16" s="157"/>
      <c r="F16" s="18">
        <v>34000</v>
      </c>
      <c r="G16" s="19">
        <v>12.9</v>
      </c>
      <c r="H16" s="18">
        <v>40000</v>
      </c>
      <c r="I16" s="35">
        <v>6.26</v>
      </c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1710</v>
      </c>
      <c r="D17" s="10" t="s">
        <v>10</v>
      </c>
      <c r="F17" s="18">
        <v>36500</v>
      </c>
      <c r="G17" s="19">
        <v>11.28</v>
      </c>
      <c r="H17" s="18">
        <v>44000</v>
      </c>
      <c r="I17" s="35">
        <v>3.1</v>
      </c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1149.8919410882713</v>
      </c>
      <c r="D18" s="17" t="s">
        <v>10</v>
      </c>
      <c r="E18" s="41"/>
      <c r="F18" s="18">
        <v>40000</v>
      </c>
      <c r="G18" s="19">
        <v>9.6199999999999992</v>
      </c>
      <c r="H18" s="18">
        <v>48500</v>
      </c>
      <c r="I18" s="35">
        <v>1.1200000000000001</v>
      </c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50400</v>
      </c>
      <c r="D19" s="23" t="s">
        <v>7</v>
      </c>
      <c r="F19" s="18">
        <v>48500</v>
      </c>
      <c r="G19" s="19">
        <v>5</v>
      </c>
      <c r="H19" s="18">
        <v>50500</v>
      </c>
      <c r="I19" s="35">
        <v>0.8</v>
      </c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130000</v>
      </c>
      <c r="D20" s="23" t="s">
        <v>7</v>
      </c>
      <c r="F20" s="18">
        <v>50500</v>
      </c>
      <c r="G20" s="19">
        <v>3.88</v>
      </c>
      <c r="H20" s="18">
        <v>52500</v>
      </c>
      <c r="I20" s="35">
        <v>0.8</v>
      </c>
    </row>
    <row r="21" spans="1:24" x14ac:dyDescent="0.25">
      <c r="A21" s="55" t="s">
        <v>57</v>
      </c>
      <c r="B21" s="15" t="s">
        <v>25</v>
      </c>
      <c r="C21" s="25">
        <f>Overview!D22</f>
        <v>20000</v>
      </c>
      <c r="D21" s="17" t="s">
        <v>7</v>
      </c>
      <c r="F21" s="18">
        <v>52500</v>
      </c>
      <c r="G21" s="19">
        <v>3.22</v>
      </c>
      <c r="H21" s="18">
        <v>55500</v>
      </c>
      <c r="I21" s="35">
        <v>0.7</v>
      </c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18">
        <v>55500</v>
      </c>
      <c r="G22" s="19">
        <v>1.58</v>
      </c>
      <c r="H22" s="18"/>
      <c r="I22" s="35"/>
      <c r="J22" s="21"/>
    </row>
    <row r="23" spans="1:24" x14ac:dyDescent="0.25">
      <c r="A23" s="88"/>
      <c r="B23" s="61"/>
      <c r="C23" s="89"/>
      <c r="D23" s="118"/>
      <c r="F23" s="18">
        <v>57000</v>
      </c>
      <c r="G23" s="19">
        <v>1.1000000000000001</v>
      </c>
      <c r="H23" s="18"/>
      <c r="I23" s="35"/>
      <c r="J23" s="21"/>
    </row>
    <row r="24" spans="1:24" x14ac:dyDescent="0.25">
      <c r="A24" s="88"/>
      <c r="B24" s="61"/>
      <c r="C24" s="89"/>
      <c r="D24" s="118"/>
      <c r="F24" s="18">
        <v>60000</v>
      </c>
      <c r="G24" s="19">
        <v>1.1000000000000001</v>
      </c>
      <c r="H24" s="18"/>
      <c r="I24" s="35"/>
      <c r="J24" s="21"/>
    </row>
    <row r="25" spans="1:24" ht="15.75" thickBot="1" x14ac:dyDescent="0.3">
      <c r="A25" s="88"/>
      <c r="B25" s="61"/>
      <c r="C25" s="89"/>
      <c r="D25" s="118"/>
      <c r="F25" s="45"/>
      <c r="G25" s="46"/>
      <c r="H25" s="45"/>
      <c r="I25" s="47"/>
      <c r="J25" s="21"/>
    </row>
    <row r="26" spans="1:24" ht="15.75" thickBot="1" x14ac:dyDescent="0.3">
      <c r="A26" s="88"/>
      <c r="B26" s="61"/>
      <c r="C26" s="89"/>
      <c r="D26" s="117"/>
      <c r="F26" s="114"/>
      <c r="G26" s="114"/>
      <c r="H26" s="114"/>
      <c r="I26" s="114"/>
      <c r="J26" s="114"/>
      <c r="S26" s="49"/>
      <c r="T26" s="43"/>
      <c r="W26" s="43"/>
    </row>
    <row r="27" spans="1:24" ht="15.75" thickBot="1" x14ac:dyDescent="0.3">
      <c r="A27" s="156" t="s">
        <v>56</v>
      </c>
      <c r="B27" s="156"/>
      <c r="C27" s="156"/>
      <c r="D27" s="157"/>
      <c r="F27" s="161" t="s">
        <v>43</v>
      </c>
      <c r="G27" s="162"/>
      <c r="H27" s="162"/>
      <c r="I27" s="163"/>
      <c r="J27" s="114"/>
      <c r="V27" s="43"/>
      <c r="W27" s="43"/>
      <c r="X27" s="43"/>
    </row>
    <row r="28" spans="1:24" x14ac:dyDescent="0.25">
      <c r="A28" s="94" t="s">
        <v>64</v>
      </c>
      <c r="B28" s="95" t="s">
        <v>54</v>
      </c>
      <c r="C28" s="51">
        <f>$C$11*$C$19/C$14/$C$17</f>
        <v>0.50816696914700543</v>
      </c>
      <c r="D28" s="30"/>
      <c r="F28" s="143"/>
      <c r="G28" s="144"/>
      <c r="H28" s="144"/>
      <c r="I28" s="145"/>
      <c r="J28" s="114"/>
      <c r="V28" s="43"/>
      <c r="W28" s="43"/>
      <c r="X28" s="43"/>
    </row>
    <row r="29" spans="1:24" x14ac:dyDescent="0.25">
      <c r="A29" s="14" t="s">
        <v>48</v>
      </c>
      <c r="B29" s="15" t="s">
        <v>47</v>
      </c>
      <c r="C29" s="53">
        <f>C32/C13</f>
        <v>21.821739390350292</v>
      </c>
      <c r="D29" s="54" t="s">
        <v>34</v>
      </c>
      <c r="F29" s="146"/>
      <c r="G29" s="147"/>
      <c r="H29" s="147"/>
      <c r="I29" s="148"/>
      <c r="J29" s="114"/>
      <c r="V29" s="43"/>
      <c r="W29" s="43"/>
      <c r="X29" s="43"/>
    </row>
    <row r="30" spans="1:24" x14ac:dyDescent="0.25">
      <c r="A30" s="96" t="s">
        <v>63</v>
      </c>
      <c r="B30" s="87" t="s">
        <v>59</v>
      </c>
      <c r="C30" s="53">
        <f>C11*C20/C29/C18</f>
        <v>2.5904007761426069</v>
      </c>
      <c r="D30" s="54"/>
      <c r="F30" s="146"/>
      <c r="G30" s="147"/>
      <c r="H30" s="147"/>
      <c r="I30" s="148"/>
      <c r="J30" s="50"/>
      <c r="V30" s="43"/>
      <c r="W30" s="43"/>
      <c r="X30" s="43"/>
    </row>
    <row r="31" spans="1:24" x14ac:dyDescent="0.25">
      <c r="A31" s="55" t="s">
        <v>49</v>
      </c>
      <c r="B31" s="15" t="s">
        <v>60</v>
      </c>
      <c r="C31" s="56">
        <f>($C$5-$C$8)*(C32/C12)^(1/$C$11)+$C$8</f>
        <v>20.121235474076741</v>
      </c>
      <c r="D31" s="17" t="s">
        <v>13</v>
      </c>
      <c r="E31" s="21"/>
      <c r="F31" s="146"/>
      <c r="G31" s="147"/>
      <c r="H31" s="147"/>
      <c r="I31" s="148"/>
      <c r="J31" s="52"/>
      <c r="P31" s="21"/>
      <c r="Q31" s="21"/>
      <c r="V31" s="43"/>
      <c r="W31" s="43"/>
      <c r="X31" s="43"/>
    </row>
    <row r="32" spans="1:24" ht="15.75" thickBot="1" x14ac:dyDescent="0.3">
      <c r="A32" s="57" t="s">
        <v>50</v>
      </c>
      <c r="B32" s="58" t="s">
        <v>44</v>
      </c>
      <c r="C32" s="59">
        <f>C12*(1-C28*(EXP(C21/C19)-1))</f>
        <v>65.465218171050878</v>
      </c>
      <c r="D32" s="26"/>
      <c r="E32" s="21"/>
      <c r="F32" s="149"/>
      <c r="G32" s="150"/>
      <c r="H32" s="150"/>
      <c r="I32" s="151"/>
      <c r="J32" s="52"/>
      <c r="P32" s="21"/>
      <c r="Q32" s="21"/>
      <c r="V32" s="43"/>
      <c r="W32" s="43"/>
      <c r="X32" s="43"/>
    </row>
    <row r="33" spans="1:37" ht="15.75" thickBot="1" x14ac:dyDescent="0.3">
      <c r="A33" s="60"/>
      <c r="B33" s="61"/>
      <c r="C33" s="62"/>
      <c r="D33" s="63"/>
      <c r="E33" s="21"/>
      <c r="F33" s="21"/>
      <c r="H33" s="21"/>
      <c r="I33" s="21"/>
    </row>
    <row r="34" spans="1:37" ht="15.75" thickBot="1" x14ac:dyDescent="0.3">
      <c r="A34" s="99" t="s">
        <v>38</v>
      </c>
      <c r="B34" s="100" t="s">
        <v>46</v>
      </c>
      <c r="C34" s="101"/>
      <c r="D34" s="102"/>
      <c r="E34" s="103" t="s">
        <v>39</v>
      </c>
      <c r="F34" s="103" t="s">
        <v>45</v>
      </c>
      <c r="G34" s="103" t="s">
        <v>40</v>
      </c>
      <c r="H34" s="103" t="s">
        <v>41</v>
      </c>
      <c r="I34" s="103" t="s">
        <v>42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0">
        <f>A36-$C$4-9000</f>
        <v>-18000</v>
      </c>
      <c r="B35" s="66"/>
      <c r="C35" s="67"/>
      <c r="D35" s="68"/>
      <c r="E35" s="69">
        <f t="shared" ref="E35:E98" si="0">IF(A35&lt;=$C$21,$C$17*EXP(-A35/$C$19),$C$18*EXP(-(A35-$C$21)/$C$20))</f>
        <v>2444.000455434742</v>
      </c>
      <c r="F35" s="70">
        <f t="shared" ref="F35:F66" si="1">IF(A35&lt;=$C$21,IF($C$12*(1-$C$28*(EXP(A35/$C$19)-1))&gt;0,$C$12*(1-$C$28*(EXP(A35/$C$19)-1)),0),IF($C$32*(1-$C$30*(EXP((A35-$C$21)/$C$20)-1))&gt;0,$C$32*(1-$C$30*(EXP((A35-$C$21)/$C$20)-1)),0))</f>
        <v>100.27763518973109</v>
      </c>
      <c r="G35" s="71">
        <f t="shared" ref="G35:G66" si="2">IF(A35&lt;=$C$21,($C$5-$C$8)*(F35/$C$12)^(1/$C$11)+$C$8, ($C$31-$C$8)*(F35/$C$32)^(1/$C$11)+$C$8)</f>
        <v>46.268400223291913</v>
      </c>
      <c r="H35" s="72">
        <f t="shared" ref="H35:H98" si="3">A35-$C$6/2</f>
        <v>-21550</v>
      </c>
      <c r="I35" s="72">
        <f t="shared" ref="I35:I98" si="4">A35+$C$6/2</f>
        <v>-14450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ref="A36:A43" si="5">A37-$C$4</f>
        <v>-8000</v>
      </c>
      <c r="B36" s="65"/>
      <c r="D36" s="73"/>
      <c r="E36" s="74">
        <f t="shared" si="0"/>
        <v>2004.157011578842</v>
      </c>
      <c r="F36" s="75">
        <f t="shared" si="1"/>
        <v>93.488930870309105</v>
      </c>
      <c r="G36" s="76">
        <f t="shared" si="2"/>
        <v>40.307369625826233</v>
      </c>
      <c r="H36" s="77">
        <f t="shared" si="3"/>
        <v>-11550</v>
      </c>
      <c r="I36" s="77">
        <f t="shared" si="4"/>
        <v>-4450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5"/>
        <v>-7000</v>
      </c>
      <c r="B37" s="65"/>
      <c r="D37" s="73"/>
      <c r="E37" s="74">
        <f t="shared" si="0"/>
        <v>1964.783889556358</v>
      </c>
      <c r="F37" s="75">
        <f t="shared" si="1"/>
        <v>92.733012121050095</v>
      </c>
      <c r="G37" s="76">
        <f t="shared" si="2"/>
        <v>39.669456430250868</v>
      </c>
      <c r="H37" s="77">
        <f t="shared" si="3"/>
        <v>-10550</v>
      </c>
      <c r="I37" s="77">
        <f t="shared" si="4"/>
        <v>-3450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5"/>
        <v>-6000</v>
      </c>
      <c r="B38" s="65"/>
      <c r="D38" s="73"/>
      <c r="E38" s="74">
        <f t="shared" si="0"/>
        <v>1926.1842811502427</v>
      </c>
      <c r="F38" s="75">
        <f t="shared" si="1"/>
        <v>91.961945201393405</v>
      </c>
      <c r="G38" s="76">
        <f t="shared" si="2"/>
        <v>39.024095419102395</v>
      </c>
      <c r="H38" s="77">
        <f t="shared" si="3"/>
        <v>-9550</v>
      </c>
      <c r="I38" s="77">
        <f t="shared" si="4"/>
        <v>-2450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5"/>
        <v>-5000</v>
      </c>
      <c r="B39" s="65"/>
      <c r="D39" s="73"/>
      <c r="E39" s="74">
        <f t="shared" si="0"/>
        <v>1888.3429901229624</v>
      </c>
      <c r="F39" s="75">
        <f t="shared" si="1"/>
        <v>91.175426550848371</v>
      </c>
      <c r="G39" s="76">
        <f t="shared" si="2"/>
        <v>38.371353329476776</v>
      </c>
      <c r="H39" s="77">
        <f t="shared" si="3"/>
        <v>-8550</v>
      </c>
      <c r="I39" s="77">
        <f t="shared" si="4"/>
        <v>-1450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5"/>
        <v>-4000</v>
      </c>
      <c r="B40" s="65"/>
      <c r="D40" s="73"/>
      <c r="E40" s="74">
        <f t="shared" si="0"/>
        <v>1851.2451187781212</v>
      </c>
      <c r="F40" s="75">
        <f t="shared" si="1"/>
        <v>90.373146525749377</v>
      </c>
      <c r="G40" s="76">
        <f t="shared" si="2"/>
        <v>37.711306979083716</v>
      </c>
      <c r="H40" s="77">
        <f t="shared" si="3"/>
        <v>-7550</v>
      </c>
      <c r="I40" s="77">
        <f t="shared" si="4"/>
        <v>-450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f t="shared" si="5"/>
        <v>-3000</v>
      </c>
      <c r="B41" s="65"/>
      <c r="D41" s="73"/>
      <c r="E41" s="74">
        <f t="shared" si="0"/>
        <v>1814.8760620954026</v>
      </c>
      <c r="F41" s="75">
        <f t="shared" si="1"/>
        <v>89.55478927735254</v>
      </c>
      <c r="G41" s="76">
        <f t="shared" si="2"/>
        <v>37.044043822186275</v>
      </c>
      <c r="H41" s="77">
        <f t="shared" si="3"/>
        <v>-6550</v>
      </c>
      <c r="I41" s="77">
        <f t="shared" si="4"/>
        <v>550</v>
      </c>
      <c r="R41" s="43"/>
      <c r="S41" s="64"/>
      <c r="T41" s="64"/>
      <c r="U41" s="64"/>
      <c r="V41" s="64"/>
      <c r="W41" s="64"/>
      <c r="X41" s="64"/>
    </row>
    <row r="42" spans="1:37" x14ac:dyDescent="0.25">
      <c r="A42" s="111">
        <f t="shared" si="5"/>
        <v>-2000</v>
      </c>
      <c r="B42" s="65"/>
      <c r="D42" s="73"/>
      <c r="E42" s="74">
        <f t="shared" si="0"/>
        <v>1779.2215019807363</v>
      </c>
      <c r="F42" s="75">
        <f t="shared" si="1"/>
        <v>88.720032627489545</v>
      </c>
      <c r="G42" s="76">
        <f t="shared" si="2"/>
        <v>36.369662531008373</v>
      </c>
      <c r="H42" s="77">
        <f t="shared" si="3"/>
        <v>-5550</v>
      </c>
      <c r="I42" s="77">
        <f t="shared" si="4"/>
        <v>1550</v>
      </c>
      <c r="R42" s="43"/>
      <c r="S42" s="64"/>
      <c r="T42" s="64"/>
      <c r="U42" s="64"/>
      <c r="V42" s="64"/>
      <c r="W42" s="64"/>
      <c r="X42" s="64"/>
    </row>
    <row r="43" spans="1:37" x14ac:dyDescent="0.25">
      <c r="A43" s="111">
        <f t="shared" si="5"/>
        <v>-1000</v>
      </c>
      <c r="B43" s="65"/>
      <c r="D43" s="73"/>
      <c r="E43" s="74">
        <f t="shared" si="0"/>
        <v>1744.2674016294231</v>
      </c>
      <c r="F43" s="75">
        <f t="shared" si="1"/>
        <v>87.868547941729631</v>
      </c>
      <c r="G43" s="76">
        <f t="shared" si="2"/>
        <v>35.688273603700587</v>
      </c>
      <c r="H43" s="77">
        <f t="shared" si="3"/>
        <v>-4550</v>
      </c>
      <c r="I43" s="77">
        <f t="shared" si="4"/>
        <v>2550</v>
      </c>
      <c r="R43" s="43"/>
      <c r="S43" s="64"/>
      <c r="T43" s="64"/>
      <c r="U43" s="64"/>
      <c r="V43" s="64"/>
      <c r="W43" s="64"/>
      <c r="X43" s="64"/>
    </row>
    <row r="44" spans="1:37" x14ac:dyDescent="0.25">
      <c r="A44" s="111">
        <v>0</v>
      </c>
      <c r="B44" s="65"/>
      <c r="D44" s="73"/>
      <c r="E44" s="74">
        <f t="shared" si="0"/>
        <v>1710</v>
      </c>
      <c r="F44" s="75">
        <f t="shared" si="1"/>
        <v>87</v>
      </c>
      <c r="G44" s="76">
        <f t="shared" si="2"/>
        <v>35</v>
      </c>
      <c r="H44" s="77">
        <f t="shared" si="3"/>
        <v>-3550</v>
      </c>
      <c r="I44" s="77">
        <f t="shared" si="4"/>
        <v>3550</v>
      </c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>A44+$C$4</f>
        <v>1000</v>
      </c>
      <c r="B45" s="65"/>
      <c r="D45" s="73"/>
      <c r="E45" s="74">
        <f t="shared" si="0"/>
        <v>1676.4058063966716</v>
      </c>
      <c r="F45" s="75">
        <f t="shared" si="1"/>
        <v>86.114046864613243</v>
      </c>
      <c r="G45" s="76">
        <f t="shared" si="2"/>
        <v>34.304977805766633</v>
      </c>
      <c r="H45" s="77">
        <f t="shared" si="3"/>
        <v>-2550</v>
      </c>
      <c r="I45" s="77">
        <f t="shared" si="4"/>
        <v>4550</v>
      </c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>A45+$C$4</f>
        <v>2000</v>
      </c>
      <c r="B46" s="65"/>
      <c r="D46" s="73"/>
      <c r="E46" s="74">
        <f t="shared" si="0"/>
        <v>1643.4715951581722</v>
      </c>
      <c r="F46" s="75">
        <f t="shared" si="1"/>
        <v>85.210339745650401</v>
      </c>
      <c r="G46" s="76">
        <f t="shared" si="2"/>
        <v>33.603356927628816</v>
      </c>
      <c r="H46" s="77">
        <f t="shared" si="3"/>
        <v>-1550</v>
      </c>
      <c r="I46" s="77">
        <f t="shared" si="4"/>
        <v>5550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ref="A47:A110" si="6">A46+$C$4</f>
        <v>3000</v>
      </c>
      <c r="B47" s="65"/>
      <c r="D47" s="73"/>
      <c r="E47" s="74">
        <f t="shared" si="0"/>
        <v>1611.1844004509708</v>
      </c>
      <c r="F47" s="75">
        <f t="shared" si="1"/>
        <v>84.288522863646094</v>
      </c>
      <c r="G47" s="76">
        <f t="shared" si="2"/>
        <v>32.895301819020197</v>
      </c>
      <c r="H47" s="77">
        <f t="shared" si="3"/>
        <v>-550</v>
      </c>
      <c r="I47" s="77">
        <f t="shared" si="4"/>
        <v>6550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4000</v>
      </c>
      <c r="B48" s="65"/>
      <c r="D48" s="73"/>
      <c r="E48" s="74">
        <f t="shared" si="0"/>
        <v>1579.5315111647647</v>
      </c>
      <c r="F48" s="75">
        <f t="shared" si="1"/>
        <v>83.348233309522257</v>
      </c>
      <c r="G48" s="76">
        <f t="shared" si="2"/>
        <v>32.18099223894523</v>
      </c>
      <c r="H48" s="77">
        <f t="shared" si="3"/>
        <v>450</v>
      </c>
      <c r="I48" s="77">
        <f t="shared" si="4"/>
        <v>7550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5000</v>
      </c>
      <c r="B49" s="65"/>
      <c r="D49" s="73"/>
      <c r="E49" s="74">
        <f t="shared" si="0"/>
        <v>1548.5004659082576</v>
      </c>
      <c r="F49" s="75">
        <f t="shared" si="1"/>
        <v>82.389100901714727</v>
      </c>
      <c r="G49" s="76">
        <f t="shared" si="2"/>
        <v>31.46062404486425</v>
      </c>
      <c r="H49" s="77">
        <f t="shared" si="3"/>
        <v>1450</v>
      </c>
      <c r="I49" s="77">
        <f t="shared" si="4"/>
        <v>8550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6000</v>
      </c>
      <c r="B50" s="65"/>
      <c r="D50" s="73"/>
      <c r="E50" s="74">
        <f t="shared" si="0"/>
        <v>1518.0790481032479</v>
      </c>
      <c r="F50" s="75">
        <f t="shared" si="1"/>
        <v>81.410748040436943</v>
      </c>
      <c r="G50" s="76">
        <f t="shared" si="2"/>
        <v>30.734410021148143</v>
      </c>
      <c r="H50" s="77">
        <f t="shared" si="3"/>
        <v>2450</v>
      </c>
      <c r="I50" s="77">
        <f t="shared" si="4"/>
        <v>9550</v>
      </c>
      <c r="J50" s="44"/>
      <c r="K50" s="21"/>
      <c r="L50" s="21"/>
      <c r="M50" s="21"/>
      <c r="N50" s="21"/>
      <c r="O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7000</v>
      </c>
      <c r="B51" s="65"/>
      <c r="D51" s="73"/>
      <c r="E51" s="74">
        <f t="shared" si="0"/>
        <v>1488.2552811750977</v>
      </c>
      <c r="F51" s="75">
        <f t="shared" si="1"/>
        <v>80.412789559023068</v>
      </c>
      <c r="G51" s="76">
        <f t="shared" si="2"/>
        <v>30.002580744611691</v>
      </c>
      <c r="H51" s="77">
        <f t="shared" si="3"/>
        <v>3450</v>
      </c>
      <c r="I51" s="77">
        <f t="shared" si="4"/>
        <v>10550</v>
      </c>
      <c r="J51" s="44"/>
      <c r="K51" s="21"/>
      <c r="L51" s="21"/>
      <c r="M51" s="21"/>
      <c r="N51" s="21"/>
      <c r="O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8000</v>
      </c>
      <c r="B52" s="65"/>
      <c r="D52" s="73"/>
      <c r="E52" s="74">
        <f t="shared" si="0"/>
        <v>1459.0174238376871</v>
      </c>
      <c r="F52" s="75">
        <f t="shared" si="1"/>
        <v>79.394832572292174</v>
      </c>
      <c r="G52" s="76">
        <f t="shared" si="2"/>
        <v>29.265385488697724</v>
      </c>
      <c r="H52" s="77">
        <f t="shared" si="3"/>
        <v>4450</v>
      </c>
      <c r="I52" s="77">
        <f t="shared" si="4"/>
        <v>11550</v>
      </c>
      <c r="J52" s="44"/>
      <c r="K52" s="21"/>
      <c r="L52" s="21"/>
      <c r="M52" s="21"/>
      <c r="N52" s="21"/>
      <c r="O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9000</v>
      </c>
      <c r="B53" s="65"/>
      <c r="D53" s="73"/>
      <c r="E53" s="74">
        <f t="shared" si="0"/>
        <v>1430.3539654710014</v>
      </c>
      <c r="F53" s="75">
        <f t="shared" si="1"/>
        <v>78.356476321873686</v>
      </c>
      <c r="G53" s="76">
        <f t="shared" si="2"/>
        <v>28.523093167949011</v>
      </c>
      <c r="H53" s="77">
        <f t="shared" si="3"/>
        <v>5450</v>
      </c>
      <c r="I53" s="77">
        <f t="shared" si="4"/>
        <v>12550</v>
      </c>
      <c r="L53" s="21"/>
      <c r="T53" s="78"/>
      <c r="U53" s="78"/>
      <c r="V53" s="78"/>
      <c r="W53" s="78"/>
      <c r="X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10000</v>
      </c>
      <c r="B54" s="65"/>
      <c r="D54" s="73"/>
      <c r="E54" s="74">
        <f t="shared" si="0"/>
        <v>1402.253621589527</v>
      </c>
      <c r="F54" s="75">
        <f t="shared" si="1"/>
        <v>77.29731201843326</v>
      </c>
      <c r="G54" s="76">
        <f t="shared" si="2"/>
        <v>27.775993324472637</v>
      </c>
      <c r="H54" s="77">
        <f t="shared" si="3"/>
        <v>6450</v>
      </c>
      <c r="I54" s="77">
        <f t="shared" si="4"/>
        <v>13550</v>
      </c>
      <c r="L54" s="21"/>
      <c r="T54" s="78"/>
      <c r="U54" s="78"/>
      <c r="V54" s="78"/>
      <c r="W54" s="78"/>
      <c r="X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11000</v>
      </c>
      <c r="B55" s="65"/>
      <c r="D55" s="73"/>
      <c r="E55" s="74">
        <f t="shared" si="0"/>
        <v>1374.7053293996748</v>
      </c>
      <c r="F55" s="75">
        <f t="shared" si="1"/>
        <v>76.216922680736971</v>
      </c>
      <c r="G55" s="76">
        <f t="shared" si="2"/>
        <v>27.024397158172189</v>
      </c>
      <c r="H55" s="77">
        <f t="shared" si="3"/>
        <v>7450</v>
      </c>
      <c r="I55" s="77">
        <f t="shared" si="4"/>
        <v>14550</v>
      </c>
      <c r="L55" s="21"/>
      <c r="T55" s="78"/>
      <c r="U55" s="78"/>
      <c r="V55" s="78"/>
      <c r="W55" s="78"/>
      <c r="X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12000</v>
      </c>
      <c r="B56" s="65"/>
      <c r="D56" s="73"/>
      <c r="E56" s="74">
        <f t="shared" si="0"/>
        <v>1347.6982434444817</v>
      </c>
      <c r="F56" s="75">
        <f t="shared" si="1"/>
        <v>75.114882971490388</v>
      </c>
      <c r="G56" s="76">
        <f t="shared" si="2"/>
        <v>26.268638602596102</v>
      </c>
      <c r="H56" s="77">
        <f t="shared" si="3"/>
        <v>8450</v>
      </c>
      <c r="I56" s="77">
        <f t="shared" si="4"/>
        <v>15550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13000</v>
      </c>
      <c r="B57" s="65"/>
      <c r="D57" s="73"/>
      <c r="E57" s="74">
        <f t="shared" si="0"/>
        <v>1321.2217313338738</v>
      </c>
      <c r="F57" s="75">
        <f t="shared" si="1"/>
        <v>73.990759029888082</v>
      </c>
      <c r="G57" s="76">
        <f t="shared" si="2"/>
        <v>25.509075448327447</v>
      </c>
      <c r="H57" s="77">
        <f t="shared" si="3"/>
        <v>9450</v>
      </c>
      <c r="I57" s="77">
        <f t="shared" si="4"/>
        <v>16550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14000</v>
      </c>
      <c r="B58" s="65"/>
      <c r="D58" s="73"/>
      <c r="E58" s="74">
        <f t="shared" si="0"/>
        <v>1295.2653695588126</v>
      </c>
      <c r="F58" s="75">
        <f t="shared" si="1"/>
        <v>72.844108300807321</v>
      </c>
      <c r="G58" s="76">
        <f t="shared" si="2"/>
        <v>24.74609051591931</v>
      </c>
      <c r="H58" s="77">
        <f t="shared" si="3"/>
        <v>10450</v>
      </c>
      <c r="I58" s="77">
        <f t="shared" si="4"/>
        <v>17550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15000</v>
      </c>
      <c r="B59" s="65"/>
      <c r="D59" s="73"/>
      <c r="E59" s="74">
        <f t="shared" si="0"/>
        <v>1269.8189393876748</v>
      </c>
      <c r="F59" s="75">
        <f t="shared" si="1"/>
        <v>71.674479360579141</v>
      </c>
      <c r="G59" s="76">
        <f t="shared" si="2"/>
        <v>23.980092880463193</v>
      </c>
      <c r="H59" s="77">
        <f t="shared" si="3"/>
        <v>11450</v>
      </c>
      <c r="I59" s="77">
        <f t="shared" si="4"/>
        <v>18550</v>
      </c>
      <c r="L59" s="21"/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16000</v>
      </c>
      <c r="B60" s="65"/>
      <c r="D60" s="73"/>
      <c r="E60" s="74">
        <f t="shared" si="0"/>
        <v>1244.8724228432523</v>
      </c>
      <c r="F60" s="75">
        <f t="shared" si="1"/>
        <v>70.481411739267813</v>
      </c>
      <c r="G60" s="76">
        <f t="shared" si="2"/>
        <v>23.211519149963642</v>
      </c>
      <c r="H60" s="77">
        <f t="shared" si="3"/>
        <v>12450</v>
      </c>
      <c r="I60" s="77">
        <f t="shared" si="4"/>
        <v>19550</v>
      </c>
      <c r="L60" s="21"/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17000</v>
      </c>
      <c r="B61" s="65"/>
      <c r="D61" s="73"/>
      <c r="E61" s="74">
        <f t="shared" si="0"/>
        <v>1220.4159987587841</v>
      </c>
      <c r="F61" s="75">
        <f t="shared" si="1"/>
        <v>69.264435739388901</v>
      </c>
      <c r="G61" s="76">
        <f t="shared" si="2"/>
        <v>22.440834799782078</v>
      </c>
      <c r="H61" s="77">
        <f t="shared" si="3"/>
        <v>13450</v>
      </c>
      <c r="I61" s="77">
        <f t="shared" si="4"/>
        <v>20550</v>
      </c>
      <c r="L61" s="21"/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18000</v>
      </c>
      <c r="B62" s="65"/>
      <c r="D62" s="73"/>
      <c r="E62" s="74">
        <f t="shared" si="0"/>
        <v>1196.4400389114728</v>
      </c>
      <c r="F62" s="75">
        <f t="shared" si="1"/>
        <v>68.023072250994673</v>
      </c>
      <c r="G62" s="76">
        <f t="shared" si="2"/>
        <v>21.668535565506225</v>
      </c>
      <c r="H62" s="77">
        <f t="shared" si="3"/>
        <v>14450</v>
      </c>
      <c r="I62" s="77">
        <f t="shared" si="4"/>
        <v>21550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19000</v>
      </c>
      <c r="B63" s="65"/>
      <c r="D63" s="73"/>
      <c r="E63" s="74">
        <f t="shared" si="0"/>
        <v>1172.9351042319608</v>
      </c>
      <c r="F63" s="75">
        <f t="shared" si="1"/>
        <v>66.756832563053706</v>
      </c>
      <c r="G63" s="76">
        <f t="shared" si="2"/>
        <v>20.895148896698299</v>
      </c>
      <c r="H63" s="77">
        <f t="shared" si="3"/>
        <v>15450</v>
      </c>
      <c r="I63" s="77">
        <f t="shared" si="4"/>
        <v>22550</v>
      </c>
      <c r="Y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</row>
    <row r="64" spans="1:37" x14ac:dyDescent="0.25">
      <c r="A64" s="111">
        <f t="shared" si="6"/>
        <v>20000</v>
      </c>
      <c r="B64" s="65"/>
      <c r="D64" s="73"/>
      <c r="E64" s="74">
        <f t="shared" si="0"/>
        <v>1149.8919410882713</v>
      </c>
      <c r="F64" s="75">
        <f t="shared" si="1"/>
        <v>65.465218171050878</v>
      </c>
      <c r="G64" s="76">
        <f t="shared" si="2"/>
        <v>20.121235474076741</v>
      </c>
      <c r="H64" s="77">
        <f t="shared" si="3"/>
        <v>16450</v>
      </c>
      <c r="I64" s="77">
        <f t="shared" si="4"/>
        <v>23550</v>
      </c>
      <c r="Y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21000</v>
      </c>
      <c r="B65" s="65"/>
      <c r="D65" s="73"/>
      <c r="E65" s="74">
        <f t="shared" si="0"/>
        <v>1141.0805518716627</v>
      </c>
      <c r="F65" s="75">
        <f t="shared" si="1"/>
        <v>64.155717688131361</v>
      </c>
      <c r="G65" s="76">
        <f t="shared" si="2"/>
        <v>19.3520405131876</v>
      </c>
      <c r="H65" s="77">
        <f t="shared" si="3"/>
        <v>17450</v>
      </c>
      <c r="I65" s="77">
        <f t="shared" si="4"/>
        <v>24550</v>
      </c>
      <c r="Y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22000</v>
      </c>
      <c r="B66" s="65"/>
      <c r="D66" s="73"/>
      <c r="E66" s="74">
        <f t="shared" si="0"/>
        <v>1132.3366825472738</v>
      </c>
      <c r="F66" s="75">
        <f t="shared" si="1"/>
        <v>62.836105282424796</v>
      </c>
      <c r="G66" s="76">
        <f t="shared" si="2"/>
        <v>18.592627977050373</v>
      </c>
      <c r="H66" s="77">
        <f t="shared" si="3"/>
        <v>18450</v>
      </c>
      <c r="I66" s="77">
        <f t="shared" si="4"/>
        <v>25550</v>
      </c>
      <c r="Y66" s="78"/>
    </row>
    <row r="67" spans="1:37" x14ac:dyDescent="0.25">
      <c r="A67" s="111">
        <f t="shared" si="6"/>
        <v>23000</v>
      </c>
      <c r="B67" s="65"/>
      <c r="D67" s="73"/>
      <c r="E67" s="74">
        <f t="shared" si="0"/>
        <v>1123.6598157238359</v>
      </c>
      <c r="F67" s="75">
        <f t="shared" ref="F67:F98" si="7">IF(A67&lt;=$C$21,IF($C$12*(1-$C$28*(EXP(A67/$C$19)-1))&gt;0,$C$12*(1-$C$28*(EXP(A67/$C$19)-1)),0),IF($C$32*(1-$C$30*(EXP((A67-$C$21)/$C$20)-1))&gt;0,$C$32*(1-$C$30*(EXP((A67-$C$21)/$C$20)-1)),0))</f>
        <v>61.506302869971826</v>
      </c>
      <c r="G67" s="76">
        <f t="shared" ref="G67:G98" si="8">IF(A67&lt;=$C$21,($C$5-$C$8)*(F67/$C$12)^(1/$C$11)+$C$8, ($C$31-$C$8)*(F67/$C$32)^(1/$C$11)+$C$8)</f>
        <v>17.843317154278207</v>
      </c>
      <c r="H67" s="77">
        <f t="shared" si="3"/>
        <v>19450</v>
      </c>
      <c r="I67" s="77">
        <f t="shared" si="4"/>
        <v>26550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24000</v>
      </c>
      <c r="B68" s="65"/>
      <c r="D68" s="73"/>
      <c r="E68" s="74">
        <f t="shared" si="0"/>
        <v>1115.0494379747449</v>
      </c>
      <c r="F68" s="75">
        <f t="shared" si="7"/>
        <v>60.166231763851194</v>
      </c>
      <c r="G68" s="76">
        <f t="shared" si="8"/>
        <v>17.104433578000787</v>
      </c>
      <c r="H68" s="77">
        <f t="shared" si="3"/>
        <v>20450</v>
      </c>
      <c r="I68" s="77">
        <f t="shared" si="4"/>
        <v>27550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25000</v>
      </c>
      <c r="B69" s="65"/>
      <c r="D69" s="73"/>
      <c r="E69" s="74">
        <f t="shared" si="0"/>
        <v>1106.5050398076812</v>
      </c>
      <c r="F69" s="75">
        <f t="shared" si="7"/>
        <v>58.815812669523602</v>
      </c>
      <c r="G69" s="76">
        <f t="shared" si="8"/>
        <v>16.376309132671913</v>
      </c>
      <c r="H69" s="77">
        <f t="shared" si="3"/>
        <v>21450</v>
      </c>
      <c r="I69" s="77">
        <f t="shared" si="4"/>
        <v>28550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26000</v>
      </c>
      <c r="B70" s="65"/>
      <c r="D70" s="73"/>
      <c r="E70" s="74">
        <f t="shared" si="0"/>
        <v>1098.0261156344611</v>
      </c>
      <c r="F70" s="75">
        <f t="shared" si="7"/>
        <v>57.454965680139743</v>
      </c>
      <c r="G70" s="76">
        <f t="shared" si="8"/>
        <v>15.659282162610257</v>
      </c>
      <c r="H70" s="77">
        <f t="shared" si="3"/>
        <v>22450</v>
      </c>
      <c r="I70" s="77">
        <f t="shared" si="4"/>
        <v>29550</v>
      </c>
      <c r="Y70" s="78"/>
      <c r="AA70" s="78"/>
      <c r="AC70" s="78"/>
      <c r="AD70" s="78"/>
      <c r="AE70" s="78"/>
      <c r="AF70" s="78"/>
      <c r="AG70" s="78"/>
      <c r="AH70" s="78"/>
      <c r="AI70" s="78"/>
      <c r="AJ70" s="78"/>
      <c r="AK70" s="78"/>
    </row>
    <row r="71" spans="1:37" x14ac:dyDescent="0.25">
      <c r="A71" s="111">
        <f t="shared" si="6"/>
        <v>27000</v>
      </c>
      <c r="B71" s="65"/>
      <c r="D71" s="73"/>
      <c r="E71" s="74">
        <f t="shared" si="0"/>
        <v>1089.6121637411209</v>
      </c>
      <c r="F71" s="75">
        <f t="shared" si="7"/>
        <v>56.083610271812077</v>
      </c>
      <c r="G71" s="76">
        <f t="shared" si="8"/>
        <v>14.953697582300611</v>
      </c>
      <c r="H71" s="77">
        <f t="shared" si="3"/>
        <v>23450</v>
      </c>
      <c r="I71" s="77">
        <f t="shared" si="4"/>
        <v>30550</v>
      </c>
      <c r="Y71" s="78"/>
      <c r="AA71" s="78"/>
      <c r="AC71" s="78"/>
      <c r="AD71" s="78"/>
      <c r="AE71" s="78"/>
      <c r="AF71" s="78"/>
      <c r="AG71" s="78"/>
      <c r="AH71" s="78"/>
      <c r="AI71" s="78"/>
      <c r="AJ71" s="78"/>
      <c r="AK71" s="78"/>
    </row>
    <row r="72" spans="1:37" x14ac:dyDescent="0.25">
      <c r="A72" s="111">
        <f t="shared" si="6"/>
        <v>28000</v>
      </c>
      <c r="B72" s="65"/>
      <c r="D72" s="73"/>
      <c r="E72" s="74">
        <f t="shared" si="0"/>
        <v>1081.2626862582301</v>
      </c>
      <c r="F72" s="75">
        <f t="shared" si="7"/>
        <v>54.701665298850031</v>
      </c>
      <c r="G72" s="76">
        <f t="shared" si="8"/>
        <v>14.259906988483589</v>
      </c>
      <c r="H72" s="77">
        <f t="shared" si="3"/>
        <v>24450</v>
      </c>
      <c r="I72" s="77">
        <f t="shared" si="4"/>
        <v>31550</v>
      </c>
      <c r="Y72" s="78"/>
      <c r="AA72" s="78"/>
      <c r="AC72" s="78"/>
      <c r="AD72" s="78"/>
      <c r="AE72" s="78"/>
      <c r="AF72" s="78"/>
      <c r="AG72" s="78"/>
      <c r="AH72" s="78"/>
      <c r="AI72" s="78"/>
      <c r="AJ72" s="78"/>
      <c r="AK72" s="78"/>
    </row>
    <row r="73" spans="1:37" x14ac:dyDescent="0.25">
      <c r="A73" s="111">
        <f t="shared" si="6"/>
        <v>29000</v>
      </c>
      <c r="B73" s="65"/>
      <c r="D73" s="73"/>
      <c r="E73" s="74">
        <f t="shared" si="0"/>
        <v>1072.9771891314304</v>
      </c>
      <c r="F73" s="75">
        <f t="shared" si="7"/>
        <v>53.309048988958494</v>
      </c>
      <c r="G73" s="76">
        <f t="shared" si="8"/>
        <v>13.578268774062117</v>
      </c>
      <c r="H73" s="77">
        <f t="shared" si="3"/>
        <v>25450</v>
      </c>
      <c r="I73" s="77">
        <f t="shared" si="4"/>
        <v>32550</v>
      </c>
      <c r="Y73" s="78"/>
    </row>
    <row r="74" spans="1:37" x14ac:dyDescent="0.25">
      <c r="A74" s="111">
        <f t="shared" si="6"/>
        <v>30000</v>
      </c>
      <c r="B74" s="65"/>
      <c r="D74" s="73"/>
      <c r="E74" s="74">
        <f t="shared" si="0"/>
        <v>1064.7551820922022</v>
      </c>
      <c r="F74" s="75">
        <f t="shared" si="7"/>
        <v>51.905678938399213</v>
      </c>
      <c r="G74" s="76">
        <f t="shared" si="8"/>
        <v>12.909148243853476</v>
      </c>
      <c r="H74" s="77">
        <f t="shared" si="3"/>
        <v>26450</v>
      </c>
      <c r="I74" s="77">
        <f t="shared" si="4"/>
        <v>33550</v>
      </c>
      <c r="Y74" s="78"/>
    </row>
    <row r="75" spans="1:37" x14ac:dyDescent="0.25">
      <c r="A75" s="111">
        <f t="shared" si="6"/>
        <v>31000</v>
      </c>
      <c r="B75" s="65"/>
      <c r="D75" s="73"/>
      <c r="E75" s="74">
        <f t="shared" si="0"/>
        <v>1056.596178628854</v>
      </c>
      <c r="F75" s="75">
        <f t="shared" si="7"/>
        <v>50.491472107114717</v>
      </c>
      <c r="G75" s="76">
        <f t="shared" si="8"/>
        <v>12.252917732216083</v>
      </c>
      <c r="H75" s="77">
        <f t="shared" si="3"/>
        <v>27450</v>
      </c>
      <c r="I75" s="77">
        <f t="shared" si="4"/>
        <v>34550</v>
      </c>
      <c r="Y75" s="78"/>
    </row>
    <row r="76" spans="1:37" x14ac:dyDescent="0.25">
      <c r="A76" s="111">
        <f t="shared" si="6"/>
        <v>32000</v>
      </c>
      <c r="B76" s="65"/>
      <c r="D76" s="73"/>
      <c r="E76" s="74">
        <f t="shared" si="0"/>
        <v>1048.4996959577354</v>
      </c>
      <c r="F76" s="75">
        <f t="shared" si="7"/>
        <v>49.066344813814844</v>
      </c>
      <c r="G76" s="76">
        <f t="shared" si="8"/>
        <v>11.609956722580842</v>
      </c>
      <c r="H76" s="77">
        <f t="shared" si="3"/>
        <v>28450</v>
      </c>
      <c r="I76" s="77">
        <f t="shared" si="4"/>
        <v>35550</v>
      </c>
      <c r="Y76" s="78"/>
    </row>
    <row r="77" spans="1:37" x14ac:dyDescent="0.25">
      <c r="A77" s="111">
        <f t="shared" si="6"/>
        <v>33000</v>
      </c>
      <c r="B77" s="65"/>
      <c r="D77" s="73"/>
      <c r="E77" s="74">
        <f t="shared" si="0"/>
        <v>1040.4652549946691</v>
      </c>
      <c r="F77" s="75">
        <f t="shared" si="7"/>
        <v>47.630212731024933</v>
      </c>
      <c r="G77" s="76">
        <f t="shared" si="8"/>
        <v>10.980651968916932</v>
      </c>
      <c r="H77" s="77">
        <f t="shared" si="3"/>
        <v>29450</v>
      </c>
      <c r="I77" s="77">
        <f t="shared" si="4"/>
        <v>36550</v>
      </c>
      <c r="Y77" s="78"/>
    </row>
    <row r="78" spans="1:37" x14ac:dyDescent="0.25">
      <c r="A78" s="111">
        <f t="shared" si="6"/>
        <v>34000</v>
      </c>
      <c r="B78" s="65"/>
      <c r="D78" s="73"/>
      <c r="E78" s="74">
        <f t="shared" si="0"/>
        <v>1032.4923803266031</v>
      </c>
      <c r="F78" s="75">
        <f t="shared" si="7"/>
        <v>46.182990880096305</v>
      </c>
      <c r="G78" s="76">
        <f t="shared" si="8"/>
        <v>10.365397619163074</v>
      </c>
      <c r="H78" s="77">
        <f t="shared" si="3"/>
        <v>30450</v>
      </c>
      <c r="I78" s="77">
        <f t="shared" si="4"/>
        <v>37550</v>
      </c>
      <c r="Y78" s="78"/>
    </row>
    <row r="79" spans="1:37" x14ac:dyDescent="0.25">
      <c r="A79" s="111">
        <f t="shared" si="6"/>
        <v>35000</v>
      </c>
      <c r="B79" s="65"/>
      <c r="D79" s="73"/>
      <c r="E79" s="74">
        <f t="shared" si="0"/>
        <v>1024.5806001834792</v>
      </c>
      <c r="F79" s="75">
        <f t="shared" si="7"/>
        <v>44.724593626177544</v>
      </c>
      <c r="G79" s="76">
        <f t="shared" si="8"/>
        <v>9.7645953406548465</v>
      </c>
      <c r="H79" s="77">
        <f t="shared" si="3"/>
        <v>31450</v>
      </c>
      <c r="I79" s="77">
        <f t="shared" si="4"/>
        <v>38550</v>
      </c>
      <c r="Y79" s="78"/>
    </row>
    <row r="80" spans="1:37" x14ac:dyDescent="0.25">
      <c r="A80" s="111">
        <f t="shared" si="6"/>
        <v>36000</v>
      </c>
      <c r="B80" s="65"/>
      <c r="D80" s="73"/>
      <c r="E80" s="74">
        <f t="shared" si="0"/>
        <v>1016.7294464103178</v>
      </c>
      <c r="F80" s="75">
        <f t="shared" si="7"/>
        <v>43.254934673147709</v>
      </c>
      <c r="G80" s="76">
        <f t="shared" si="8"/>
        <v>9.178654447580243</v>
      </c>
      <c r="H80" s="77">
        <f t="shared" si="3"/>
        <v>32450</v>
      </c>
      <c r="I80" s="77">
        <f t="shared" si="4"/>
        <v>39550</v>
      </c>
      <c r="Y80" s="78"/>
    </row>
    <row r="81" spans="1:25" x14ac:dyDescent="0.25">
      <c r="A81" s="111">
        <f t="shared" si="6"/>
        <v>37000</v>
      </c>
      <c r="B81" s="65"/>
      <c r="D81" s="73"/>
      <c r="E81" s="74">
        <f t="shared" si="0"/>
        <v>1008.9384544395161</v>
      </c>
      <c r="F81" s="75">
        <f t="shared" si="7"/>
        <v>41.773927058509706</v>
      </c>
      <c r="G81" s="76">
        <f t="shared" si="8"/>
        <v>8.6079920304949589</v>
      </c>
      <c r="H81" s="77">
        <f t="shared" si="3"/>
        <v>33450</v>
      </c>
      <c r="I81" s="77">
        <f t="shared" si="4"/>
        <v>40550</v>
      </c>
      <c r="Y81" s="78"/>
    </row>
    <row r="82" spans="1:25" x14ac:dyDescent="0.25">
      <c r="A82" s="111">
        <f t="shared" si="6"/>
        <v>38000</v>
      </c>
      <c r="B82" s="65"/>
      <c r="C82" s="79"/>
      <c r="D82" s="73"/>
      <c r="E82" s="74">
        <f t="shared" si="0"/>
        <v>1001.207163263359</v>
      </c>
      <c r="F82" s="75">
        <f t="shared" si="7"/>
        <v>40.281483148244796</v>
      </c>
      <c r="G82" s="76">
        <f t="shared" si="8"/>
        <v>8.0530330879304941</v>
      </c>
      <c r="H82" s="77">
        <f t="shared" si="3"/>
        <v>34450</v>
      </c>
      <c r="I82" s="77">
        <f t="shared" si="4"/>
        <v>41550</v>
      </c>
      <c r="Y82" s="78"/>
    </row>
    <row r="83" spans="1:25" x14ac:dyDescent="0.25">
      <c r="A83" s="111">
        <f t="shared" si="6"/>
        <v>39000</v>
      </c>
      <c r="B83" s="65"/>
      <c r="C83" s="79"/>
      <c r="D83" s="73"/>
      <c r="E83" s="74">
        <f t="shared" si="0"/>
        <v>993.53511540673958</v>
      </c>
      <c r="F83" s="75">
        <f t="shared" si="7"/>
        <v>38.777514631626964</v>
      </c>
      <c r="G83" s="76">
        <f t="shared" si="8"/>
        <v>7.5142106601277945</v>
      </c>
      <c r="H83" s="77">
        <f t="shared" si="3"/>
        <v>35450</v>
      </c>
      <c r="I83" s="77">
        <f t="shared" si="4"/>
        <v>42550</v>
      </c>
      <c r="Y83" s="78"/>
    </row>
    <row r="84" spans="1:25" x14ac:dyDescent="0.25">
      <c r="A84" s="111">
        <f t="shared" si="6"/>
        <v>40000</v>
      </c>
      <c r="B84" s="65"/>
      <c r="C84" s="79"/>
      <c r="D84" s="73"/>
      <c r="E84" s="74">
        <f t="shared" si="0"/>
        <v>985.92185690009103</v>
      </c>
      <c r="F84" s="75">
        <f t="shared" si="7"/>
        <v>37.261932515997472</v>
      </c>
      <c r="G84" s="76">
        <f t="shared" si="8"/>
        <v>6.9919659649303112</v>
      </c>
      <c r="H84" s="77">
        <f t="shared" si="3"/>
        <v>36450</v>
      </c>
      <c r="I84" s="77">
        <f t="shared" si="4"/>
        <v>43550</v>
      </c>
      <c r="Y84" s="78"/>
    </row>
    <row r="85" spans="1:25" x14ac:dyDescent="0.25">
      <c r="A85" s="111">
        <f t="shared" si="6"/>
        <v>41000</v>
      </c>
      <c r="B85" s="65"/>
      <c r="C85" s="79"/>
      <c r="D85" s="73"/>
      <c r="E85" s="74">
        <f t="shared" si="0"/>
        <v>978.36693725252292</v>
      </c>
      <c r="F85" s="75">
        <f t="shared" si="7"/>
        <v>35.734647121498966</v>
      </c>
      <c r="G85" s="76">
        <f t="shared" si="8"/>
        <v>6.4867485358704275</v>
      </c>
      <c r="H85" s="77">
        <f t="shared" si="3"/>
        <v>37450</v>
      </c>
      <c r="I85" s="77">
        <f t="shared" si="4"/>
        <v>44550</v>
      </c>
      <c r="Y85" s="78"/>
    </row>
    <row r="86" spans="1:25" x14ac:dyDescent="0.25">
      <c r="A86" s="111">
        <f t="shared" si="6"/>
        <v>42000</v>
      </c>
      <c r="B86" s="65"/>
      <c r="C86" s="79"/>
      <c r="D86" s="73"/>
      <c r="E86" s="74">
        <f t="shared" si="0"/>
        <v>970.86990942516502</v>
      </c>
      <c r="F86" s="75">
        <f t="shared" si="7"/>
        <v>34.19556807576901</v>
      </c>
      <c r="G86" s="76">
        <f t="shared" si="8"/>
        <v>5.9990163624841006</v>
      </c>
      <c r="H86" s="77">
        <f t="shared" si="3"/>
        <v>38450</v>
      </c>
      <c r="I86" s="77">
        <f t="shared" si="4"/>
        <v>45550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43000</v>
      </c>
      <c r="B87" s="65"/>
      <c r="C87" s="79"/>
      <c r="D87" s="73"/>
      <c r="E87" s="74">
        <f t="shared" si="0"/>
        <v>963.43032980471617</v>
      </c>
      <c r="F87" s="75">
        <f t="shared" si="7"/>
        <v>32.644604308592548</v>
      </c>
      <c r="G87" s="76">
        <f t="shared" si="8"/>
        <v>5.5292360328887655</v>
      </c>
      <c r="H87" s="77">
        <f t="shared" si="3"/>
        <v>39450</v>
      </c>
      <c r="I87" s="77">
        <f t="shared" si="4"/>
        <v>46550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44000</v>
      </c>
      <c r="B88" s="65"/>
      <c r="C88" s="79"/>
      <c r="D88" s="73"/>
      <c r="E88" s="74">
        <f t="shared" si="0"/>
        <v>956.04775817719383</v>
      </c>
      <c r="F88" s="75">
        <f t="shared" si="7"/>
        <v>31.081664046513033</v>
      </c>
      <c r="G88" s="76">
        <f t="shared" si="8"/>
        <v>5.0778828786603682</v>
      </c>
      <c r="H88" s="77">
        <f t="shared" si="3"/>
        <v>40450</v>
      </c>
      <c r="I88" s="77">
        <f t="shared" si="4"/>
        <v>47550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45000</v>
      </c>
      <c r="B89" s="65"/>
      <c r="C89" s="79"/>
      <c r="D89" s="73"/>
      <c r="E89" s="74">
        <f t="shared" si="0"/>
        <v>948.72175770188596</v>
      </c>
      <c r="F89" s="75">
        <f t="shared" si="7"/>
        <v>29.506654807402125</v>
      </c>
      <c r="G89" s="76">
        <f t="shared" si="8"/>
        <v>4.6454411220458862</v>
      </c>
      <c r="H89" s="77">
        <f t="shared" si="3"/>
        <v>41450</v>
      </c>
      <c r="I89" s="77">
        <f t="shared" si="4"/>
        <v>48550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46000</v>
      </c>
      <c r="B90" s="65"/>
      <c r="C90" s="79"/>
      <c r="D90" s="73"/>
      <c r="E90" s="74">
        <f t="shared" si="0"/>
        <v>941.45189488550272</v>
      </c>
      <c r="F90" s="75">
        <f t="shared" si="7"/>
        <v>27.919483394987331</v>
      </c>
      <c r="G90" s="76">
        <f t="shared" si="8"/>
        <v>4.2324040255481554</v>
      </c>
      <c r="H90" s="77">
        <f t="shared" si="3"/>
        <v>42450</v>
      </c>
      <c r="I90" s="77">
        <f t="shared" si="4"/>
        <v>49550</v>
      </c>
      <c r="T90" s="78"/>
      <c r="U90" s="78"/>
      <c r="V90" s="78"/>
      <c r="W90" s="78"/>
      <c r="X90" s="78"/>
    </row>
    <row r="91" spans="1:25" x14ac:dyDescent="0.25">
      <c r="A91" s="111">
        <f t="shared" si="6"/>
        <v>47000</v>
      </c>
      <c r="B91" s="65"/>
      <c r="C91" s="79"/>
      <c r="D91" s="73"/>
      <c r="E91" s="74">
        <f t="shared" si="0"/>
        <v>934.23773955652553</v>
      </c>
      <c r="F91" s="75">
        <f t="shared" si="7"/>
        <v>26.320055893337372</v>
      </c>
      <c r="G91" s="76">
        <f t="shared" si="8"/>
        <v>3.8392740439204962</v>
      </c>
      <c r="H91" s="77">
        <f t="shared" si="3"/>
        <v>43450</v>
      </c>
      <c r="I91" s="77">
        <f t="shared" si="4"/>
        <v>50550</v>
      </c>
      <c r="T91" s="78"/>
      <c r="U91" s="78"/>
      <c r="V91" s="78"/>
      <c r="W91" s="78"/>
      <c r="X91" s="78"/>
    </row>
    <row r="92" spans="1:25" x14ac:dyDescent="0.25">
      <c r="A92" s="111">
        <f t="shared" si="6"/>
        <v>48000</v>
      </c>
      <c r="B92" s="65"/>
      <c r="C92" s="79"/>
      <c r="D92" s="73"/>
      <c r="E92" s="74">
        <f t="shared" si="0"/>
        <v>927.07886483975324</v>
      </c>
      <c r="F92" s="75">
        <f t="shared" si="7"/>
        <v>24.708277661304969</v>
      </c>
      <c r="G92" s="76">
        <f t="shared" si="8"/>
        <v>3.4665629786092316</v>
      </c>
      <c r="H92" s="77">
        <f t="shared" si="3"/>
        <v>44450</v>
      </c>
      <c r="I92" s="77">
        <f t="shared" si="4"/>
        <v>51550</v>
      </c>
      <c r="T92" s="78"/>
      <c r="U92" s="78"/>
      <c r="V92" s="78"/>
      <c r="W92" s="78"/>
      <c r="X92" s="78"/>
    </row>
    <row r="93" spans="1:25" x14ac:dyDescent="0.25">
      <c r="A93" s="111">
        <f t="shared" si="6"/>
        <v>49000</v>
      </c>
      <c r="B93" s="65"/>
      <c r="C93" s="79"/>
      <c r="D93" s="73"/>
      <c r="E93" s="74">
        <f t="shared" si="0"/>
        <v>919.97484713104257</v>
      </c>
      <c r="F93" s="75">
        <f t="shared" si="7"/>
        <v>23.084053326926906</v>
      </c>
      <c r="G93" s="76">
        <f t="shared" si="8"/>
        <v>3.1147921346827712</v>
      </c>
      <c r="H93" s="77">
        <f t="shared" si="3"/>
        <v>45450</v>
      </c>
      <c r="I93" s="77">
        <f t="shared" si="4"/>
        <v>52550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50000</v>
      </c>
      <c r="B94" s="65"/>
      <c r="C94" s="79"/>
      <c r="D94" s="73"/>
      <c r="E94" s="74">
        <f t="shared" si="0"/>
        <v>912.9252660722434</v>
      </c>
      <c r="F94" s="75">
        <f t="shared" si="7"/>
        <v>21.447286781780402</v>
      </c>
      <c r="G94" s="76">
        <f t="shared" si="8"/>
        <v>2.7844924802863895</v>
      </c>
      <c r="H94" s="77">
        <f t="shared" si="3"/>
        <v>46450</v>
      </c>
      <c r="I94" s="77">
        <f t="shared" si="4"/>
        <v>53550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51000</v>
      </c>
      <c r="B95" s="65"/>
      <c r="C95" s="79"/>
      <c r="D95" s="73"/>
      <c r="E95" s="74">
        <f t="shared" si="0"/>
        <v>905.92970452632517</v>
      </c>
      <c r="F95" s="75">
        <f t="shared" si="7"/>
        <v>19.797881175296542</v>
      </c>
      <c r="G95" s="76">
        <f t="shared" si="8"/>
        <v>2.4762048086628123</v>
      </c>
      <c r="H95" s="77">
        <f t="shared" si="3"/>
        <v>47450</v>
      </c>
      <c r="I95" s="77">
        <f t="shared" si="4"/>
        <v>54550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52000</v>
      </c>
      <c r="B96" s="65"/>
      <c r="C96" s="79"/>
      <c r="D96" s="73"/>
      <c r="E96" s="74">
        <f t="shared" si="0"/>
        <v>898.98774855269346</v>
      </c>
      <c r="F96" s="75">
        <f t="shared" si="7"/>
        <v>18.135738909029115</v>
      </c>
      <c r="G96" s="76">
        <f t="shared" si="8"/>
        <v>2.190479902778836</v>
      </c>
      <c r="H96" s="77">
        <f t="shared" si="3"/>
        <v>48450</v>
      </c>
      <c r="I96" s="77">
        <f t="shared" si="4"/>
        <v>55550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53000</v>
      </c>
      <c r="B97" s="65"/>
      <c r="C97" s="79"/>
      <c r="D97" s="73"/>
      <c r="E97" s="74">
        <f t="shared" si="0"/>
        <v>892.09898738269726</v>
      </c>
      <c r="F97" s="75">
        <f t="shared" si="7"/>
        <v>16.460761630879851</v>
      </c>
      <c r="G97" s="76">
        <f t="shared" si="8"/>
        <v>1.9278787025993616</v>
      </c>
      <c r="H97" s="77">
        <f t="shared" si="3"/>
        <v>49450</v>
      </c>
      <c r="I97" s="77">
        <f t="shared" si="4"/>
        <v>56550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54000</v>
      </c>
      <c r="B98" s="65"/>
      <c r="C98" s="79"/>
      <c r="D98" s="73"/>
      <c r="E98" s="74">
        <f t="shared" si="0"/>
        <v>885.26301339532245</v>
      </c>
      <c r="F98" s="75">
        <f t="shared" si="7"/>
        <v>14.772850229278399</v>
      </c>
      <c r="G98" s="76">
        <f t="shared" si="8"/>
        <v>1.6889724750504025</v>
      </c>
      <c r="H98" s="77">
        <f t="shared" si="3"/>
        <v>50450</v>
      </c>
      <c r="I98" s="77">
        <f t="shared" si="4"/>
        <v>57550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55000</v>
      </c>
      <c r="B99" s="65"/>
      <c r="C99" s="79"/>
      <c r="D99" s="73"/>
      <c r="E99" s="74">
        <f t="shared" ref="E99:E162" si="9">IF(A99&lt;=$C$21,$C$17*EXP(-A99/$C$19),$C$18*EXP(-(A99-$C$21)/$C$20))</f>
        <v>878.47942209307234</v>
      </c>
      <c r="F99" s="75">
        <f t="shared" ref="F99:F130" si="10">IF(A99&lt;=$C$21,IF($C$12*(1-$C$28*(EXP(A99/$C$19)-1))&gt;0,$C$12*(1-$C$28*(EXP(A99/$C$19)-1)),0),IF($C$32*(1-$C$30*(EXP((A99-$C$21)/$C$20)-1))&gt;0,$C$32*(1-$C$30*(EXP((A99-$C$21)/$C$20)-1)),0))</f>
        <v>13.071904827318063</v>
      </c>
      <c r="G99" s="76">
        <f t="shared" ref="G99:G130" si="11">IF(A99&lt;=$C$21,($C$5-$C$8)*(F99/$C$12)^(1/$C$11)+$C$8, ($C$31-$C$8)*(F99/$C$32)^(1/$C$11)+$C$8)</f>
        <v>1.4743429867137035</v>
      </c>
      <c r="H99" s="77">
        <f t="shared" ref="H99:H162" si="12">A99-$C$6/2</f>
        <v>51450</v>
      </c>
      <c r="I99" s="77">
        <f t="shared" ref="I99:I162" si="13">A99+$C$6/2</f>
        <v>58550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56000</v>
      </c>
      <c r="B100" s="65"/>
      <c r="C100" s="79"/>
      <c r="D100" s="73"/>
      <c r="E100" s="74">
        <f t="shared" si="9"/>
        <v>871.74781207803244</v>
      </c>
      <c r="F100" s="75">
        <f t="shared" si="10"/>
        <v>11.357824776845536</v>
      </c>
      <c r="G100" s="76">
        <f t="shared" si="11"/>
        <v>1.2845826792958586</v>
      </c>
      <c r="H100" s="77">
        <f t="shared" si="12"/>
        <v>52450</v>
      </c>
      <c r="I100" s="77">
        <f t="shared" si="13"/>
        <v>59550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57000</v>
      </c>
      <c r="B101" s="65"/>
      <c r="C101" s="79"/>
      <c r="D101" s="73"/>
      <c r="E101" s="74">
        <f t="shared" si="9"/>
        <v>865.06778502811949</v>
      </c>
      <c r="F101" s="75">
        <f t="shared" si="10"/>
        <v>9.6305086525057462</v>
      </c>
      <c r="G101" s="76">
        <f t="shared" si="11"/>
        <v>1.1202948479158925</v>
      </c>
      <c r="H101" s="77">
        <f t="shared" si="12"/>
        <v>53450</v>
      </c>
      <c r="I101" s="77">
        <f t="shared" si="13"/>
        <v>60550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58000</v>
      </c>
      <c r="B102" s="65"/>
      <c r="C102" s="79"/>
      <c r="D102" s="73"/>
      <c r="E102" s="74">
        <f t="shared" si="9"/>
        <v>858.43894567351174</v>
      </c>
      <c r="F102" s="75">
        <f t="shared" si="10"/>
        <v>7.8898542457398966</v>
      </c>
      <c r="G102" s="76">
        <f t="shared" si="11"/>
        <v>0.9820938222555663</v>
      </c>
      <c r="H102" s="77">
        <f t="shared" si="12"/>
        <v>54450</v>
      </c>
      <c r="I102" s="77">
        <f t="shared" si="13"/>
        <v>61550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59000</v>
      </c>
      <c r="B103" s="65"/>
      <c r="C103" s="79"/>
      <c r="D103" s="73"/>
      <c r="E103" s="74">
        <f t="shared" si="9"/>
        <v>851.86090177325991</v>
      </c>
      <c r="F103" s="75">
        <f t="shared" si="10"/>
        <v>6.1357585587380239</v>
      </c>
      <c r="G103" s="76">
        <f t="shared" si="11"/>
        <v>0.87060515061773724</v>
      </c>
      <c r="H103" s="77">
        <f t="shared" si="12"/>
        <v>55450</v>
      </c>
      <c r="I103" s="77">
        <f t="shared" si="13"/>
        <v>62550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60000</v>
      </c>
      <c r="B104" s="65"/>
      <c r="C104" s="79"/>
      <c r="D104" s="73"/>
      <c r="E104" s="74">
        <f t="shared" si="9"/>
        <v>845.3332640920778</v>
      </c>
      <c r="F104" s="75">
        <f t="shared" si="10"/>
        <v>4.3681177983440991</v>
      </c>
      <c r="G104" s="76">
        <f t="shared" si="11"/>
        <v>0.78646578693846214</v>
      </c>
      <c r="H104" s="77">
        <f t="shared" si="12"/>
        <v>56450</v>
      </c>
      <c r="I104" s="77">
        <f t="shared" si="13"/>
        <v>63550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61000</v>
      </c>
      <c r="B105" s="65"/>
      <c r="C105" s="79"/>
      <c r="D105" s="73"/>
      <c r="E105" s="74">
        <f t="shared" si="9"/>
        <v>838.85564637731068</v>
      </c>
      <c r="F105" s="75">
        <f t="shared" si="10"/>
        <v>2.5868273699145354</v>
      </c>
      <c r="G105" s="76">
        <f t="shared" si="11"/>
        <v>0.73032428079953038</v>
      </c>
      <c r="H105" s="77">
        <f t="shared" si="12"/>
        <v>57450</v>
      </c>
      <c r="I105" s="77">
        <f t="shared" si="13"/>
        <v>64550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62000</v>
      </c>
      <c r="B106" s="65"/>
      <c r="C106" s="79"/>
      <c r="D106" s="73"/>
      <c r="E106" s="74">
        <f t="shared" si="9"/>
        <v>832.42766533607903</v>
      </c>
      <c r="F106" s="75">
        <f t="shared" si="10"/>
        <v>0.79178187112909226</v>
      </c>
      <c r="G106" s="76">
        <f t="shared" si="11"/>
        <v>0.7028409704886629</v>
      </c>
      <c r="H106" s="77">
        <f t="shared" si="12"/>
        <v>58450</v>
      </c>
      <c r="I106" s="77">
        <f t="shared" si="13"/>
        <v>65550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63000</v>
      </c>
      <c r="B107" s="65"/>
      <c r="C107" s="79"/>
      <c r="D107" s="73"/>
      <c r="E107" s="74">
        <f t="shared" si="9"/>
        <v>826.04894061260018</v>
      </c>
      <c r="F107" s="75">
        <f t="shared" si="10"/>
        <v>0</v>
      </c>
      <c r="G107" s="76">
        <f t="shared" si="11"/>
        <v>0.7</v>
      </c>
      <c r="H107" s="77">
        <f t="shared" si="12"/>
        <v>59450</v>
      </c>
      <c r="I107" s="77">
        <f t="shared" si="13"/>
        <v>66550</v>
      </c>
      <c r="T107" s="78"/>
      <c r="U107" s="78"/>
      <c r="V107" s="78"/>
      <c r="W107" s="78"/>
      <c r="X107" s="78"/>
    </row>
    <row r="108" spans="1:24" x14ac:dyDescent="0.25">
      <c r="A108" s="111">
        <f t="shared" si="6"/>
        <v>64000</v>
      </c>
      <c r="B108" s="65"/>
      <c r="C108" s="79"/>
      <c r="D108" s="73"/>
      <c r="E108" s="74">
        <f t="shared" si="9"/>
        <v>819.71909476567987</v>
      </c>
      <c r="F108" s="75">
        <f t="shared" si="10"/>
        <v>0</v>
      </c>
      <c r="G108" s="76">
        <f t="shared" si="11"/>
        <v>0.7</v>
      </c>
      <c r="H108" s="77">
        <f t="shared" si="12"/>
        <v>60450</v>
      </c>
      <c r="I108" s="77">
        <f t="shared" si="13"/>
        <v>67550</v>
      </c>
      <c r="T108" s="78"/>
      <c r="U108" s="78"/>
      <c r="V108" s="78"/>
      <c r="W108" s="78"/>
      <c r="X108" s="78"/>
    </row>
    <row r="109" spans="1:24" x14ac:dyDescent="0.25">
      <c r="A109" s="111">
        <f t="shared" si="6"/>
        <v>65000</v>
      </c>
      <c r="B109" s="65"/>
      <c r="C109" s="79"/>
      <c r="D109" s="73"/>
      <c r="E109" s="74">
        <f t="shared" si="9"/>
        <v>813.43775324637954</v>
      </c>
      <c r="F109" s="75">
        <f t="shared" si="10"/>
        <v>0</v>
      </c>
      <c r="G109" s="76">
        <f t="shared" si="11"/>
        <v>0.7</v>
      </c>
      <c r="H109" s="77">
        <f t="shared" si="12"/>
        <v>61450</v>
      </c>
      <c r="I109" s="77">
        <f t="shared" si="13"/>
        <v>68550</v>
      </c>
      <c r="T109" s="78"/>
      <c r="U109" s="78"/>
      <c r="V109" s="78"/>
      <c r="W109" s="78"/>
      <c r="X109" s="78"/>
    </row>
    <row r="110" spans="1:24" x14ac:dyDescent="0.25">
      <c r="A110" s="111">
        <f t="shared" si="6"/>
        <v>66000</v>
      </c>
      <c r="B110" s="65"/>
      <c r="C110" s="79"/>
      <c r="D110" s="73"/>
      <c r="E110" s="74">
        <f t="shared" si="9"/>
        <v>807.20454437585386</v>
      </c>
      <c r="F110" s="75">
        <f t="shared" si="10"/>
        <v>0</v>
      </c>
      <c r="G110" s="76">
        <f t="shared" si="11"/>
        <v>0.7</v>
      </c>
      <c r="H110" s="77">
        <f t="shared" si="12"/>
        <v>62450</v>
      </c>
      <c r="I110" s="77">
        <f t="shared" si="13"/>
        <v>69550</v>
      </c>
      <c r="T110" s="78"/>
      <c r="U110" s="78"/>
      <c r="V110" s="78"/>
      <c r="W110" s="78"/>
      <c r="X110" s="78"/>
    </row>
    <row r="111" spans="1:24" x14ac:dyDescent="0.25">
      <c r="A111" s="111">
        <f t="shared" ref="A111:A170" si="14">A110+$C$4</f>
        <v>67000</v>
      </c>
      <c r="B111" s="65"/>
      <c r="C111" s="79"/>
      <c r="D111" s="73"/>
      <c r="E111" s="74">
        <f t="shared" si="9"/>
        <v>801.01909932335661</v>
      </c>
      <c r="F111" s="75">
        <f t="shared" si="10"/>
        <v>0</v>
      </c>
      <c r="G111" s="76">
        <f t="shared" si="11"/>
        <v>0.7</v>
      </c>
      <c r="H111" s="77">
        <f t="shared" si="12"/>
        <v>63450</v>
      </c>
      <c r="I111" s="77">
        <f t="shared" si="13"/>
        <v>70550</v>
      </c>
      <c r="T111" s="78"/>
      <c r="U111" s="78"/>
      <c r="V111" s="78"/>
      <c r="W111" s="78"/>
      <c r="X111" s="78"/>
    </row>
    <row r="112" spans="1:24" x14ac:dyDescent="0.25">
      <c r="A112" s="111">
        <f t="shared" si="14"/>
        <v>68000</v>
      </c>
      <c r="B112" s="65"/>
      <c r="C112" s="79"/>
      <c r="D112" s="73"/>
      <c r="E112" s="74">
        <f t="shared" si="9"/>
        <v>794.88105208441743</v>
      </c>
      <c r="F112" s="75">
        <f t="shared" si="10"/>
        <v>0</v>
      </c>
      <c r="G112" s="76">
        <f t="shared" si="11"/>
        <v>0.7</v>
      </c>
      <c r="H112" s="77">
        <f t="shared" si="12"/>
        <v>64450</v>
      </c>
      <c r="I112" s="77">
        <f t="shared" si="13"/>
        <v>71550</v>
      </c>
      <c r="T112" s="78"/>
      <c r="U112" s="78"/>
      <c r="V112" s="78"/>
      <c r="W112" s="78"/>
      <c r="X112" s="78"/>
    </row>
    <row r="113" spans="1:24" x14ac:dyDescent="0.25">
      <c r="A113" s="111">
        <f t="shared" si="14"/>
        <v>69000</v>
      </c>
      <c r="B113" s="65"/>
      <c r="C113" s="79"/>
      <c r="D113" s="73"/>
      <c r="E113" s="74">
        <f t="shared" si="9"/>
        <v>788.79003945918373</v>
      </c>
      <c r="F113" s="75">
        <f t="shared" si="10"/>
        <v>0</v>
      </c>
      <c r="G113" s="76">
        <f t="shared" si="11"/>
        <v>0.7</v>
      </c>
      <c r="H113" s="77">
        <f t="shared" si="12"/>
        <v>65450</v>
      </c>
      <c r="I113" s="77">
        <f t="shared" si="13"/>
        <v>72550</v>
      </c>
      <c r="T113" s="78"/>
      <c r="U113" s="78"/>
      <c r="V113" s="78"/>
      <c r="W113" s="78"/>
      <c r="X113" s="78"/>
    </row>
    <row r="114" spans="1:24" x14ac:dyDescent="0.25">
      <c r="A114" s="111">
        <f t="shared" si="14"/>
        <v>70000</v>
      </c>
      <c r="B114" s="65"/>
      <c r="C114" s="79"/>
      <c r="D114" s="73"/>
      <c r="E114" s="74">
        <f t="shared" si="9"/>
        <v>782.74570103093015</v>
      </c>
      <c r="F114" s="75">
        <f t="shared" si="10"/>
        <v>0</v>
      </c>
      <c r="G114" s="76">
        <f t="shared" si="11"/>
        <v>0.7</v>
      </c>
      <c r="H114" s="77">
        <f t="shared" si="12"/>
        <v>66450</v>
      </c>
      <c r="I114" s="77">
        <f t="shared" si="13"/>
        <v>73550</v>
      </c>
      <c r="T114" s="78"/>
      <c r="U114" s="78"/>
      <c r="V114" s="78"/>
      <c r="W114" s="78"/>
      <c r="X114" s="78"/>
    </row>
    <row r="115" spans="1:24" x14ac:dyDescent="0.25">
      <c r="A115" s="111">
        <f t="shared" si="14"/>
        <v>71000</v>
      </c>
      <c r="B115" s="65"/>
      <c r="C115" s="79"/>
      <c r="D115" s="73"/>
      <c r="E115" s="74">
        <f t="shared" si="9"/>
        <v>776.74767914473171</v>
      </c>
      <c r="F115" s="75">
        <f t="shared" si="10"/>
        <v>0</v>
      </c>
      <c r="G115" s="76">
        <f t="shared" si="11"/>
        <v>0.7</v>
      </c>
      <c r="H115" s="77">
        <f t="shared" si="12"/>
        <v>67450</v>
      </c>
      <c r="I115" s="77">
        <f t="shared" si="13"/>
        <v>74550</v>
      </c>
      <c r="T115" s="78"/>
      <c r="U115" s="78"/>
      <c r="V115" s="78"/>
      <c r="W115" s="78"/>
      <c r="X115" s="78"/>
    </row>
    <row r="116" spans="1:24" x14ac:dyDescent="0.25">
      <c r="A116" s="111">
        <f t="shared" si="14"/>
        <v>72000</v>
      </c>
      <c r="B116" s="65"/>
      <c r="C116" s="79"/>
      <c r="D116" s="73"/>
      <c r="E116" s="74">
        <f t="shared" si="9"/>
        <v>770.79561888630064</v>
      </c>
      <c r="F116" s="75">
        <f t="shared" si="10"/>
        <v>0</v>
      </c>
      <c r="G116" s="76">
        <f t="shared" si="11"/>
        <v>0.7</v>
      </c>
      <c r="H116" s="77">
        <f t="shared" si="12"/>
        <v>68450</v>
      </c>
      <c r="I116" s="77">
        <f t="shared" si="13"/>
        <v>75550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4"/>
        <v>73000</v>
      </c>
      <c r="B117" s="65"/>
      <c r="C117" s="79"/>
      <c r="D117" s="73"/>
      <c r="E117" s="74">
        <f t="shared" si="9"/>
        <v>764.88916806098564</v>
      </c>
      <c r="F117" s="75">
        <f t="shared" si="10"/>
        <v>0</v>
      </c>
      <c r="G117" s="76">
        <f t="shared" si="11"/>
        <v>0.7</v>
      </c>
      <c r="H117" s="77">
        <f t="shared" si="12"/>
        <v>69450</v>
      </c>
      <c r="I117" s="77">
        <f t="shared" si="13"/>
        <v>76550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4"/>
        <v>74000</v>
      </c>
      <c r="B118" s="65"/>
      <c r="C118" s="79"/>
      <c r="D118" s="73"/>
      <c r="E118" s="74">
        <f t="shared" si="9"/>
        <v>759.02797717293163</v>
      </c>
      <c r="F118" s="75">
        <f t="shared" si="10"/>
        <v>0</v>
      </c>
      <c r="G118" s="76">
        <f t="shared" si="11"/>
        <v>0.7</v>
      </c>
      <c r="H118" s="77">
        <f t="shared" si="12"/>
        <v>70450</v>
      </c>
      <c r="I118" s="77">
        <f t="shared" si="13"/>
        <v>77550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4"/>
        <v>75000</v>
      </c>
      <c r="B119" s="65"/>
      <c r="C119" s="79"/>
      <c r="D119" s="73"/>
      <c r="E119" s="74">
        <f t="shared" si="9"/>
        <v>753.21169940439972</v>
      </c>
      <c r="F119" s="75">
        <f t="shared" si="10"/>
        <v>0</v>
      </c>
      <c r="G119" s="76">
        <f t="shared" si="11"/>
        <v>0.7</v>
      </c>
      <c r="H119" s="77">
        <f t="shared" si="12"/>
        <v>71450</v>
      </c>
      <c r="I119" s="77">
        <f t="shared" si="13"/>
        <v>78550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4"/>
        <v>76000</v>
      </c>
      <c r="B120" s="65"/>
      <c r="C120" s="79"/>
      <c r="D120" s="73"/>
      <c r="E120" s="74">
        <f t="shared" si="9"/>
        <v>747.43999059524492</v>
      </c>
      <c r="F120" s="75">
        <f t="shared" si="10"/>
        <v>0</v>
      </c>
      <c r="G120" s="76">
        <f t="shared" si="11"/>
        <v>0.7</v>
      </c>
      <c r="H120" s="77">
        <f t="shared" si="12"/>
        <v>72450</v>
      </c>
      <c r="I120" s="77">
        <f t="shared" si="13"/>
        <v>79550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4"/>
        <v>77000</v>
      </c>
      <c r="B121" s="65"/>
      <c r="C121" s="79"/>
      <c r="D121" s="73"/>
      <c r="E121" s="74">
        <f t="shared" si="9"/>
        <v>741.71250922255172</v>
      </c>
      <c r="F121" s="75">
        <f t="shared" si="10"/>
        <v>0</v>
      </c>
      <c r="G121" s="76">
        <f t="shared" si="11"/>
        <v>0.7</v>
      </c>
      <c r="H121" s="77">
        <f t="shared" si="12"/>
        <v>73450</v>
      </c>
      <c r="I121" s="77">
        <f t="shared" si="13"/>
        <v>80550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4"/>
        <v>78000</v>
      </c>
      <c r="B122" s="65"/>
      <c r="C122" s="79"/>
      <c r="D122" s="73"/>
      <c r="E122" s="74">
        <f t="shared" si="9"/>
        <v>736.02891638042604</v>
      </c>
      <c r="F122" s="75">
        <f t="shared" si="10"/>
        <v>0</v>
      </c>
      <c r="G122" s="76">
        <f t="shared" si="11"/>
        <v>0.7</v>
      </c>
      <c r="H122" s="77">
        <f t="shared" si="12"/>
        <v>74450</v>
      </c>
      <c r="I122" s="77">
        <f t="shared" si="13"/>
        <v>81550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4"/>
        <v>79000</v>
      </c>
      <c r="B123" s="65"/>
      <c r="C123" s="79"/>
      <c r="D123" s="73"/>
      <c r="E123" s="74">
        <f t="shared" si="9"/>
        <v>730.38887575994079</v>
      </c>
      <c r="F123" s="75">
        <f t="shared" si="10"/>
        <v>0</v>
      </c>
      <c r="G123" s="76">
        <f t="shared" si="11"/>
        <v>0.7</v>
      </c>
      <c r="H123" s="77">
        <f t="shared" si="12"/>
        <v>75450</v>
      </c>
      <c r="I123" s="77">
        <f t="shared" si="13"/>
        <v>82550</v>
      </c>
      <c r="J123" s="78"/>
      <c r="K123" s="78"/>
      <c r="L123" s="78"/>
      <c r="M123" s="78"/>
      <c r="N123" s="80"/>
      <c r="O123" s="80"/>
      <c r="P123" s="80"/>
      <c r="Q123" s="80"/>
      <c r="R123" s="78"/>
      <c r="S123" s="80"/>
      <c r="T123" s="78"/>
      <c r="U123" s="78"/>
      <c r="V123" s="78"/>
      <c r="W123" s="78"/>
      <c r="X123" s="78"/>
    </row>
    <row r="124" spans="1:24" x14ac:dyDescent="0.25">
      <c r="A124" s="111">
        <f t="shared" si="14"/>
        <v>80000</v>
      </c>
      <c r="B124" s="65"/>
      <c r="C124" s="79"/>
      <c r="D124" s="73"/>
      <c r="E124" s="74">
        <f t="shared" si="9"/>
        <v>724.79205362923585</v>
      </c>
      <c r="F124" s="75">
        <f t="shared" si="10"/>
        <v>0</v>
      </c>
      <c r="G124" s="76">
        <f t="shared" si="11"/>
        <v>0.7</v>
      </c>
      <c r="H124" s="77">
        <f t="shared" si="12"/>
        <v>76450</v>
      </c>
      <c r="I124" s="77">
        <f t="shared" si="13"/>
        <v>83550</v>
      </c>
      <c r="J124" s="78"/>
      <c r="K124" s="78"/>
      <c r="L124" s="78"/>
      <c r="M124" s="78"/>
      <c r="N124" s="80"/>
      <c r="O124" s="80"/>
      <c r="P124" s="80"/>
      <c r="Q124" s="80"/>
      <c r="R124" s="78"/>
      <c r="S124" s="80"/>
      <c r="T124" s="78"/>
      <c r="U124" s="78"/>
      <c r="V124" s="78"/>
      <c r="W124" s="78"/>
      <c r="X124" s="78"/>
    </row>
    <row r="125" spans="1:24" x14ac:dyDescent="0.25">
      <c r="A125" s="111">
        <f t="shared" si="14"/>
        <v>81000</v>
      </c>
      <c r="B125" s="65"/>
      <c r="C125" s="79"/>
      <c r="D125" s="73"/>
      <c r="E125" s="74">
        <f t="shared" si="9"/>
        <v>719.23811881377139</v>
      </c>
      <c r="F125" s="75">
        <f t="shared" si="10"/>
        <v>0</v>
      </c>
      <c r="G125" s="76">
        <f t="shared" si="11"/>
        <v>0.7</v>
      </c>
      <c r="H125" s="77">
        <f t="shared" si="12"/>
        <v>77450</v>
      </c>
      <c r="I125" s="77">
        <f t="shared" si="13"/>
        <v>84550</v>
      </c>
      <c r="J125" s="78"/>
      <c r="K125" s="78"/>
      <c r="L125" s="78"/>
      <c r="M125" s="78"/>
      <c r="N125" s="80"/>
      <c r="O125" s="80"/>
      <c r="P125" s="80"/>
      <c r="Q125" s="80"/>
      <c r="R125" s="78"/>
      <c r="S125" s="80"/>
      <c r="T125" s="78"/>
      <c r="U125" s="78"/>
      <c r="V125" s="78"/>
      <c r="W125" s="78"/>
      <c r="X125" s="78"/>
    </row>
    <row r="126" spans="1:24" x14ac:dyDescent="0.25">
      <c r="A126" s="111">
        <f t="shared" si="14"/>
        <v>82000</v>
      </c>
      <c r="B126" s="65"/>
      <c r="C126" s="79"/>
      <c r="D126" s="73"/>
      <c r="E126" s="74">
        <f t="shared" si="9"/>
        <v>713.72674267673051</v>
      </c>
      <c r="F126" s="75">
        <f t="shared" si="10"/>
        <v>0</v>
      </c>
      <c r="G126" s="76">
        <f t="shared" si="11"/>
        <v>0.7</v>
      </c>
      <c r="H126" s="77">
        <f t="shared" si="12"/>
        <v>78450</v>
      </c>
      <c r="I126" s="77">
        <f t="shared" si="13"/>
        <v>85550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4"/>
        <v>83000</v>
      </c>
      <c r="B127" s="65"/>
      <c r="C127" s="79"/>
      <c r="D127" s="73"/>
      <c r="E127" s="74">
        <f t="shared" si="9"/>
        <v>708.25759909957401</v>
      </c>
      <c r="F127" s="75">
        <f t="shared" si="10"/>
        <v>0</v>
      </c>
      <c r="G127" s="76">
        <f t="shared" si="11"/>
        <v>0.7</v>
      </c>
      <c r="H127" s="77">
        <f t="shared" si="12"/>
        <v>79450</v>
      </c>
      <c r="I127" s="77">
        <f t="shared" si="13"/>
        <v>86550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4"/>
        <v>84000</v>
      </c>
      <c r="B128" s="65"/>
      <c r="C128" s="79"/>
      <c r="D128" s="73"/>
      <c r="E128" s="74">
        <f t="shared" si="9"/>
        <v>702.83036446274298</v>
      </c>
      <c r="F128" s="75">
        <f t="shared" si="10"/>
        <v>0</v>
      </c>
      <c r="G128" s="76">
        <f t="shared" si="11"/>
        <v>0.7</v>
      </c>
      <c r="H128" s="77">
        <f t="shared" si="12"/>
        <v>80450</v>
      </c>
      <c r="I128" s="77">
        <f t="shared" si="13"/>
        <v>87550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4"/>
        <v>85000</v>
      </c>
      <c r="B129" s="65"/>
      <c r="C129" s="79"/>
      <c r="D129" s="73"/>
      <c r="E129" s="74">
        <f t="shared" si="9"/>
        <v>697.44471762650983</v>
      </c>
      <c r="F129" s="75">
        <f t="shared" si="10"/>
        <v>0</v>
      </c>
      <c r="G129" s="76">
        <f t="shared" si="11"/>
        <v>0.7</v>
      </c>
      <c r="H129" s="77">
        <f t="shared" si="12"/>
        <v>81450</v>
      </c>
      <c r="I129" s="77">
        <f t="shared" si="13"/>
        <v>88550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4"/>
        <v>86000</v>
      </c>
      <c r="B130" s="65"/>
      <c r="C130" s="79"/>
      <c r="D130" s="73"/>
      <c r="E130" s="74">
        <f t="shared" si="9"/>
        <v>692.10033991197542</v>
      </c>
      <c r="F130" s="75">
        <f t="shared" si="10"/>
        <v>0</v>
      </c>
      <c r="G130" s="76">
        <f t="shared" si="11"/>
        <v>0.7</v>
      </c>
      <c r="H130" s="77">
        <f t="shared" si="12"/>
        <v>82450</v>
      </c>
      <c r="I130" s="77">
        <f t="shared" si="13"/>
        <v>89550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4"/>
        <v>87000</v>
      </c>
      <c r="B131" s="65"/>
      <c r="C131" s="79"/>
      <c r="D131" s="73"/>
      <c r="E131" s="74">
        <f t="shared" si="9"/>
        <v>686.79691508221276</v>
      </c>
      <c r="F131" s="75">
        <f t="shared" ref="F131:F163" si="15">IF(A131&lt;=$C$21,IF($C$12*(1-$C$28*(EXP(A131/$C$19)-1))&gt;0,$C$12*(1-$C$28*(EXP(A131/$C$19)-1)),0),IF($C$32*(1-$C$30*(EXP((A131-$C$21)/$C$20)-1))&gt;0,$C$32*(1-$C$30*(EXP((A131-$C$21)/$C$20)-1)),0))</f>
        <v>0</v>
      </c>
      <c r="G131" s="76">
        <f t="shared" ref="G131:G162" si="16">IF(A131&lt;=$C$21,($C$5-$C$8)*(F131/$C$12)^(1/$C$11)+$C$8, ($C$31-$C$8)*(F131/$C$32)^(1/$C$11)+$C$8)</f>
        <v>0.7</v>
      </c>
      <c r="H131" s="77">
        <f t="shared" si="12"/>
        <v>83450</v>
      </c>
      <c r="I131" s="77">
        <f t="shared" si="13"/>
        <v>90550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4"/>
        <v>88000</v>
      </c>
      <c r="B132" s="65"/>
      <c r="C132" s="79"/>
      <c r="D132" s="73"/>
      <c r="E132" s="74">
        <f t="shared" si="9"/>
        <v>681.53412932355434</v>
      </c>
      <c r="F132" s="75">
        <f t="shared" si="15"/>
        <v>0</v>
      </c>
      <c r="G132" s="76">
        <f t="shared" si="16"/>
        <v>0.7</v>
      </c>
      <c r="H132" s="77">
        <f t="shared" si="12"/>
        <v>84450</v>
      </c>
      <c r="I132" s="77">
        <f t="shared" si="13"/>
        <v>91550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4"/>
        <v>89000</v>
      </c>
      <c r="B133" s="65"/>
      <c r="C133" s="79"/>
      <c r="D133" s="73"/>
      <c r="E133" s="74">
        <f t="shared" si="9"/>
        <v>676.31167122702323</v>
      </c>
      <c r="F133" s="75">
        <f t="shared" si="15"/>
        <v>0</v>
      </c>
      <c r="G133" s="76">
        <f t="shared" si="16"/>
        <v>0.7</v>
      </c>
      <c r="H133" s="77">
        <f t="shared" si="12"/>
        <v>85450</v>
      </c>
      <c r="I133" s="77">
        <f t="shared" si="13"/>
        <v>92550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4"/>
        <v>90000</v>
      </c>
      <c r="B134" s="65"/>
      <c r="C134" s="79"/>
      <c r="D134" s="73"/>
      <c r="E134" s="74">
        <f t="shared" si="9"/>
        <v>671.1292317699066</v>
      </c>
      <c r="F134" s="75">
        <f t="shared" si="15"/>
        <v>0</v>
      </c>
      <c r="G134" s="76">
        <f t="shared" si="16"/>
        <v>0.7</v>
      </c>
      <c r="H134" s="77">
        <f t="shared" si="12"/>
        <v>86450</v>
      </c>
      <c r="I134" s="77">
        <f t="shared" si="13"/>
        <v>93550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4"/>
        <v>91000</v>
      </c>
      <c r="B135" s="65"/>
      <c r="C135" s="79"/>
      <c r="D135" s="73"/>
      <c r="E135" s="74">
        <f t="shared" si="9"/>
        <v>665.98650429746988</v>
      </c>
      <c r="F135" s="75">
        <f t="shared" si="15"/>
        <v>0</v>
      </c>
      <c r="G135" s="76">
        <f t="shared" si="16"/>
        <v>0.7</v>
      </c>
      <c r="H135" s="77">
        <f t="shared" si="12"/>
        <v>87450</v>
      </c>
      <c r="I135" s="77">
        <f t="shared" si="13"/>
        <v>94550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4"/>
        <v>92000</v>
      </c>
      <c r="B136" s="65"/>
      <c r="C136" s="79"/>
      <c r="D136" s="73"/>
      <c r="E136" s="74">
        <f t="shared" si="9"/>
        <v>660.88318450481199</v>
      </c>
      <c r="F136" s="75">
        <f t="shared" si="15"/>
        <v>0</v>
      </c>
      <c r="G136" s="76">
        <f t="shared" si="16"/>
        <v>0.7</v>
      </c>
      <c r="H136" s="77">
        <f t="shared" si="12"/>
        <v>88450</v>
      </c>
      <c r="I136" s="77">
        <f t="shared" si="13"/>
        <v>95550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4"/>
        <v>93000</v>
      </c>
      <c r="B137" s="65"/>
      <c r="C137" s="79"/>
      <c r="D137" s="73"/>
      <c r="E137" s="74">
        <f t="shared" si="9"/>
        <v>655.8189704188585</v>
      </c>
      <c r="F137" s="75">
        <f t="shared" si="15"/>
        <v>0</v>
      </c>
      <c r="G137" s="76">
        <f t="shared" si="16"/>
        <v>0.7</v>
      </c>
      <c r="H137" s="77">
        <f t="shared" si="12"/>
        <v>89450</v>
      </c>
      <c r="I137" s="77">
        <f t="shared" si="13"/>
        <v>96550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4"/>
        <v>94000</v>
      </c>
      <c r="B138" s="65"/>
      <c r="C138" s="79"/>
      <c r="D138" s="73"/>
      <c r="E138" s="74">
        <f t="shared" si="9"/>
        <v>650.79356238049365</v>
      </c>
      <c r="F138" s="75">
        <f t="shared" si="15"/>
        <v>0</v>
      </c>
      <c r="G138" s="76">
        <f t="shared" si="16"/>
        <v>0.7</v>
      </c>
      <c r="H138" s="77">
        <f t="shared" si="12"/>
        <v>90450</v>
      </c>
      <c r="I138" s="77">
        <f t="shared" si="13"/>
        <v>97550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4"/>
        <v>95000</v>
      </c>
      <c r="B139" s="65"/>
      <c r="C139" s="79"/>
      <c r="D139" s="73"/>
      <c r="E139" s="74">
        <f t="shared" si="9"/>
        <v>645.80666302682857</v>
      </c>
      <c r="F139" s="75">
        <f t="shared" si="15"/>
        <v>0</v>
      </c>
      <c r="G139" s="76">
        <f t="shared" si="16"/>
        <v>0.7</v>
      </c>
      <c r="H139" s="77">
        <f t="shared" si="12"/>
        <v>91450</v>
      </c>
      <c r="I139" s="77">
        <f t="shared" si="13"/>
        <v>98550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4"/>
        <v>96000</v>
      </c>
      <c r="B140" s="65"/>
      <c r="C140" s="79"/>
      <c r="D140" s="73"/>
      <c r="E140" s="74">
        <f t="shared" si="9"/>
        <v>640.85797727360625</v>
      </c>
      <c r="F140" s="75">
        <f t="shared" si="15"/>
        <v>0</v>
      </c>
      <c r="G140" s="76">
        <f t="shared" si="16"/>
        <v>0.7</v>
      </c>
      <c r="H140" s="77">
        <f t="shared" si="12"/>
        <v>92450</v>
      </c>
      <c r="I140" s="77">
        <f t="shared" si="13"/>
        <v>99550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4"/>
        <v>97000</v>
      </c>
      <c r="B141" s="65"/>
      <c r="C141" s="79"/>
      <c r="D141" s="73"/>
      <c r="E141" s="74">
        <f t="shared" si="9"/>
        <v>635.94721229774086</v>
      </c>
      <c r="F141" s="75">
        <f t="shared" si="15"/>
        <v>0</v>
      </c>
      <c r="G141" s="76">
        <f t="shared" si="16"/>
        <v>0.7</v>
      </c>
      <c r="H141" s="77">
        <f t="shared" si="12"/>
        <v>93450</v>
      </c>
      <c r="I141" s="77">
        <f t="shared" si="13"/>
        <v>100550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4"/>
        <v>98000</v>
      </c>
      <c r="B142" s="65"/>
      <c r="C142" s="79"/>
      <c r="D142" s="73"/>
      <c r="E142" s="74">
        <f t="shared" si="9"/>
        <v>631.07407751998994</v>
      </c>
      <c r="F142" s="75">
        <f t="shared" si="15"/>
        <v>0</v>
      </c>
      <c r="G142" s="76">
        <f t="shared" si="16"/>
        <v>0.7</v>
      </c>
      <c r="H142" s="77">
        <f t="shared" si="12"/>
        <v>94450</v>
      </c>
      <c r="I142" s="77">
        <f t="shared" si="13"/>
        <v>101550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4"/>
        <v>99000</v>
      </c>
      <c r="B143" s="65"/>
      <c r="C143" s="79"/>
      <c r="D143" s="73"/>
      <c r="E143" s="74">
        <f t="shared" si="9"/>
        <v>626.23828458776177</v>
      </c>
      <c r="F143" s="75">
        <f t="shared" si="15"/>
        <v>0</v>
      </c>
      <c r="G143" s="76">
        <f t="shared" si="16"/>
        <v>0.7</v>
      </c>
      <c r="H143" s="77">
        <f t="shared" si="12"/>
        <v>95450</v>
      </c>
      <c r="I143" s="77">
        <f t="shared" si="13"/>
        <v>102550</v>
      </c>
      <c r="S143" s="78"/>
      <c r="T143" s="78"/>
      <c r="U143" s="78"/>
      <c r="V143" s="78"/>
      <c r="W143" s="78"/>
      <c r="X143" s="78"/>
    </row>
    <row r="144" spans="1:24" x14ac:dyDescent="0.25">
      <c r="A144" s="111">
        <f t="shared" si="14"/>
        <v>100000</v>
      </c>
      <c r="B144" s="65"/>
      <c r="C144" s="79"/>
      <c r="D144" s="73"/>
      <c r="E144" s="74">
        <f t="shared" si="9"/>
        <v>621.43954735805164</v>
      </c>
      <c r="F144" s="75">
        <f t="shared" si="15"/>
        <v>0</v>
      </c>
      <c r="G144" s="76">
        <f t="shared" si="16"/>
        <v>0.7</v>
      </c>
      <c r="H144" s="77">
        <f t="shared" si="12"/>
        <v>96450</v>
      </c>
      <c r="I144" s="77">
        <f t="shared" si="13"/>
        <v>103550</v>
      </c>
      <c r="S144" s="78"/>
      <c r="T144" s="78"/>
      <c r="U144" s="78"/>
      <c r="V144" s="78"/>
      <c r="W144" s="78"/>
      <c r="X144" s="78"/>
    </row>
    <row r="145" spans="1:24" x14ac:dyDescent="0.25">
      <c r="A145" s="111">
        <f t="shared" si="14"/>
        <v>101000</v>
      </c>
      <c r="B145" s="65"/>
      <c r="C145" s="79"/>
      <c r="D145" s="73"/>
      <c r="E145" s="74">
        <f t="shared" si="9"/>
        <v>616.67758188051062</v>
      </c>
      <c r="F145" s="75">
        <f t="shared" si="15"/>
        <v>0</v>
      </c>
      <c r="G145" s="76">
        <f t="shared" si="16"/>
        <v>0.7</v>
      </c>
      <c r="H145" s="77">
        <f t="shared" si="12"/>
        <v>97450</v>
      </c>
      <c r="I145" s="77">
        <f t="shared" si="13"/>
        <v>104550</v>
      </c>
      <c r="S145" s="78"/>
      <c r="T145" s="78"/>
      <c r="U145" s="78"/>
      <c r="V145" s="78"/>
      <c r="W145" s="78"/>
      <c r="X145" s="78"/>
    </row>
    <row r="146" spans="1:24" x14ac:dyDescent="0.25">
      <c r="A146" s="111">
        <f t="shared" si="14"/>
        <v>102000</v>
      </c>
      <c r="B146" s="65"/>
      <c r="D146" s="73"/>
      <c r="E146" s="74">
        <f t="shared" si="9"/>
        <v>611.95210638064452</v>
      </c>
      <c r="F146" s="75">
        <f t="shared" si="15"/>
        <v>0</v>
      </c>
      <c r="G146" s="76">
        <f t="shared" si="16"/>
        <v>0.7</v>
      </c>
      <c r="H146" s="77">
        <f t="shared" si="12"/>
        <v>98450</v>
      </c>
      <c r="I146" s="77">
        <f t="shared" si="13"/>
        <v>105550</v>
      </c>
    </row>
    <row r="147" spans="1:24" x14ac:dyDescent="0.25">
      <c r="A147" s="111">
        <f t="shared" si="14"/>
        <v>103000</v>
      </c>
      <c r="B147" s="65"/>
      <c r="D147" s="73"/>
      <c r="E147" s="74">
        <f t="shared" si="9"/>
        <v>607.26284124313941</v>
      </c>
      <c r="F147" s="75">
        <f t="shared" si="15"/>
        <v>0</v>
      </c>
      <c r="G147" s="76">
        <f t="shared" si="16"/>
        <v>0.7</v>
      </c>
      <c r="H147" s="77">
        <f t="shared" si="12"/>
        <v>99450</v>
      </c>
      <c r="I147" s="77">
        <f t="shared" si="13"/>
        <v>106550</v>
      </c>
    </row>
    <row r="148" spans="1:24" x14ac:dyDescent="0.25">
      <c r="A148" s="111">
        <f t="shared" si="14"/>
        <v>104000</v>
      </c>
      <c r="B148" s="65"/>
      <c r="D148" s="73"/>
      <c r="E148" s="74">
        <f t="shared" si="9"/>
        <v>602.60950899531724</v>
      </c>
      <c r="F148" s="75">
        <f t="shared" si="15"/>
        <v>0</v>
      </c>
      <c r="G148" s="76">
        <f t="shared" si="16"/>
        <v>0.7</v>
      </c>
      <c r="H148" s="77">
        <f t="shared" si="12"/>
        <v>100450</v>
      </c>
      <c r="I148" s="77">
        <f t="shared" si="13"/>
        <v>107550</v>
      </c>
    </row>
    <row r="149" spans="1:24" x14ac:dyDescent="0.25">
      <c r="A149" s="111">
        <f t="shared" si="14"/>
        <v>105000</v>
      </c>
      <c r="B149" s="65"/>
      <c r="D149" s="73"/>
      <c r="E149" s="74">
        <f t="shared" si="9"/>
        <v>597.99183429071684</v>
      </c>
      <c r="F149" s="75">
        <f t="shared" si="15"/>
        <v>0</v>
      </c>
      <c r="G149" s="76">
        <f t="shared" si="16"/>
        <v>0.7</v>
      </c>
      <c r="H149" s="77">
        <f t="shared" si="12"/>
        <v>101450</v>
      </c>
      <c r="I149" s="77">
        <f t="shared" si="13"/>
        <v>108550</v>
      </c>
    </row>
    <row r="150" spans="1:24" x14ac:dyDescent="0.25">
      <c r="A150" s="111">
        <f t="shared" si="14"/>
        <v>106000</v>
      </c>
      <c r="B150" s="65"/>
      <c r="D150" s="73"/>
      <c r="E150" s="74">
        <f t="shared" si="9"/>
        <v>593.40954389280125</v>
      </c>
      <c r="F150" s="75">
        <f t="shared" si="15"/>
        <v>0</v>
      </c>
      <c r="G150" s="76">
        <f t="shared" si="16"/>
        <v>0.7</v>
      </c>
      <c r="H150" s="77">
        <f t="shared" si="12"/>
        <v>102450</v>
      </c>
      <c r="I150" s="77">
        <f t="shared" si="13"/>
        <v>109550</v>
      </c>
    </row>
    <row r="151" spans="1:24" x14ac:dyDescent="0.25">
      <c r="A151" s="111">
        <f t="shared" si="14"/>
        <v>107000</v>
      </c>
      <c r="B151" s="65"/>
      <c r="D151" s="73"/>
      <c r="E151" s="74">
        <f t="shared" si="9"/>
        <v>588.86236665879005</v>
      </c>
      <c r="F151" s="75">
        <f t="shared" si="15"/>
        <v>0</v>
      </c>
      <c r="G151" s="76">
        <f t="shared" si="16"/>
        <v>0.7</v>
      </c>
      <c r="H151" s="77">
        <f t="shared" si="12"/>
        <v>103450</v>
      </c>
      <c r="I151" s="77">
        <f t="shared" si="13"/>
        <v>110550</v>
      </c>
    </row>
    <row r="152" spans="1:24" x14ac:dyDescent="0.25">
      <c r="A152" s="111">
        <f t="shared" si="14"/>
        <v>108000</v>
      </c>
      <c r="B152" s="65"/>
      <c r="D152" s="73"/>
      <c r="E152" s="74">
        <f t="shared" si="9"/>
        <v>584.35003352361446</v>
      </c>
      <c r="F152" s="75">
        <f t="shared" si="15"/>
        <v>0</v>
      </c>
      <c r="G152" s="76">
        <f t="shared" si="16"/>
        <v>0.7</v>
      </c>
      <c r="H152" s="77">
        <f t="shared" si="12"/>
        <v>104450</v>
      </c>
      <c r="I152" s="77">
        <f t="shared" si="13"/>
        <v>111550</v>
      </c>
    </row>
    <row r="153" spans="1:24" x14ac:dyDescent="0.25">
      <c r="A153" s="111">
        <f t="shared" si="14"/>
        <v>109000</v>
      </c>
      <c r="B153" s="65"/>
      <c r="D153" s="73"/>
      <c r="E153" s="74">
        <f t="shared" si="9"/>
        <v>579.87227748399755</v>
      </c>
      <c r="F153" s="75">
        <f t="shared" si="15"/>
        <v>0</v>
      </c>
      <c r="G153" s="76">
        <f t="shared" si="16"/>
        <v>0.7</v>
      </c>
      <c r="H153" s="77">
        <f t="shared" si="12"/>
        <v>105450</v>
      </c>
      <c r="I153" s="77">
        <f t="shared" si="13"/>
        <v>112550</v>
      </c>
    </row>
    <row r="154" spans="1:24" x14ac:dyDescent="0.25">
      <c r="A154" s="111">
        <f t="shared" si="14"/>
        <v>110000</v>
      </c>
      <c r="B154" s="65"/>
      <c r="D154" s="73"/>
      <c r="E154" s="74">
        <f t="shared" si="9"/>
        <v>575.42883358265408</v>
      </c>
      <c r="F154" s="75">
        <f t="shared" si="15"/>
        <v>0</v>
      </c>
      <c r="G154" s="76">
        <f t="shared" si="16"/>
        <v>0.7</v>
      </c>
      <c r="H154" s="77">
        <f t="shared" si="12"/>
        <v>106450</v>
      </c>
      <c r="I154" s="77">
        <f t="shared" si="13"/>
        <v>113550</v>
      </c>
    </row>
    <row r="155" spans="1:24" x14ac:dyDescent="0.25">
      <c r="A155" s="111">
        <f t="shared" si="14"/>
        <v>111000</v>
      </c>
      <c r="B155" s="65"/>
      <c r="D155" s="73"/>
      <c r="E155" s="74">
        <f t="shared" si="9"/>
        <v>571.01943889261281</v>
      </c>
      <c r="F155" s="75">
        <f t="shared" si="15"/>
        <v>0</v>
      </c>
      <c r="G155" s="76">
        <f t="shared" si="16"/>
        <v>0.7</v>
      </c>
      <c r="H155" s="77">
        <f t="shared" si="12"/>
        <v>107450</v>
      </c>
      <c r="I155" s="77">
        <f t="shared" si="13"/>
        <v>114550</v>
      </c>
    </row>
    <row r="156" spans="1:24" x14ac:dyDescent="0.25">
      <c r="A156" s="111">
        <f t="shared" si="14"/>
        <v>112000</v>
      </c>
      <c r="B156" s="65"/>
      <c r="D156" s="73"/>
      <c r="E156" s="74">
        <f t="shared" si="9"/>
        <v>566.64383250165884</v>
      </c>
      <c r="F156" s="75">
        <f t="shared" si="15"/>
        <v>0</v>
      </c>
      <c r="G156" s="76">
        <f t="shared" si="16"/>
        <v>0.7</v>
      </c>
      <c r="H156" s="77">
        <f t="shared" si="12"/>
        <v>108450</v>
      </c>
      <c r="I156" s="77">
        <f t="shared" si="13"/>
        <v>115550</v>
      </c>
    </row>
    <row r="157" spans="1:24" x14ac:dyDescent="0.25">
      <c r="A157" s="111">
        <f t="shared" si="14"/>
        <v>113000</v>
      </c>
      <c r="B157" s="65"/>
      <c r="D157" s="73"/>
      <c r="E157" s="74">
        <f t="shared" si="9"/>
        <v>562.30175549689477</v>
      </c>
      <c r="F157" s="75">
        <f t="shared" si="15"/>
        <v>0</v>
      </c>
      <c r="G157" s="76">
        <f t="shared" si="16"/>
        <v>0.7</v>
      </c>
      <c r="H157" s="77">
        <f t="shared" si="12"/>
        <v>109450</v>
      </c>
      <c r="I157" s="77">
        <f t="shared" si="13"/>
        <v>116550</v>
      </c>
    </row>
    <row r="158" spans="1:24" x14ac:dyDescent="0.25">
      <c r="A158" s="111">
        <f t="shared" si="14"/>
        <v>114000</v>
      </c>
      <c r="B158" s="65"/>
      <c r="D158" s="73"/>
      <c r="E158" s="74">
        <f t="shared" si="9"/>
        <v>557.99295094942033</v>
      </c>
      <c r="F158" s="75">
        <f t="shared" si="15"/>
        <v>0</v>
      </c>
      <c r="G158" s="76">
        <f t="shared" si="16"/>
        <v>0.7</v>
      </c>
      <c r="H158" s="77">
        <f t="shared" si="12"/>
        <v>110450</v>
      </c>
      <c r="I158" s="77">
        <f t="shared" si="13"/>
        <v>117550</v>
      </c>
    </row>
    <row r="159" spans="1:24" x14ac:dyDescent="0.25">
      <c r="A159" s="111">
        <f t="shared" si="14"/>
        <v>115000</v>
      </c>
      <c r="B159" s="65"/>
      <c r="D159" s="73"/>
      <c r="E159" s="74">
        <f t="shared" si="9"/>
        <v>553.71716389912922</v>
      </c>
      <c r="F159" s="75">
        <f t="shared" si="15"/>
        <v>0</v>
      </c>
      <c r="G159" s="76">
        <f t="shared" si="16"/>
        <v>0.7</v>
      </c>
      <c r="H159" s="77">
        <f t="shared" si="12"/>
        <v>111450</v>
      </c>
      <c r="I159" s="77">
        <f t="shared" si="13"/>
        <v>118550</v>
      </c>
    </row>
    <row r="160" spans="1:24" x14ac:dyDescent="0.25">
      <c r="A160" s="111">
        <f t="shared" si="14"/>
        <v>116000</v>
      </c>
      <c r="B160" s="65"/>
      <c r="D160" s="73"/>
      <c r="E160" s="74">
        <f t="shared" si="9"/>
        <v>549.47414133962297</v>
      </c>
      <c r="F160" s="75">
        <f t="shared" si="15"/>
        <v>0</v>
      </c>
      <c r="G160" s="76">
        <f t="shared" si="16"/>
        <v>0.7</v>
      </c>
      <c r="H160" s="77">
        <f t="shared" si="12"/>
        <v>112450</v>
      </c>
      <c r="I160" s="77">
        <f t="shared" si="13"/>
        <v>119550</v>
      </c>
    </row>
    <row r="161" spans="1:9" x14ac:dyDescent="0.25">
      <c r="A161" s="111">
        <f t="shared" si="14"/>
        <v>117000</v>
      </c>
      <c r="B161" s="65"/>
      <c r="D161" s="73"/>
      <c r="E161" s="74">
        <f t="shared" si="9"/>
        <v>545.26363220324015</v>
      </c>
      <c r="F161" s="75">
        <f t="shared" si="15"/>
        <v>0</v>
      </c>
      <c r="G161" s="76">
        <f t="shared" si="16"/>
        <v>0.7</v>
      </c>
      <c r="H161" s="77">
        <f t="shared" si="12"/>
        <v>113450</v>
      </c>
      <c r="I161" s="77">
        <f t="shared" si="13"/>
        <v>120550</v>
      </c>
    </row>
    <row r="162" spans="1:9" x14ac:dyDescent="0.25">
      <c r="A162" s="111">
        <f t="shared" si="14"/>
        <v>118000</v>
      </c>
      <c r="B162" s="65"/>
      <c r="D162" s="73"/>
      <c r="E162" s="74">
        <f t="shared" si="9"/>
        <v>541.08538734619958</v>
      </c>
      <c r="F162" s="75">
        <f t="shared" si="15"/>
        <v>0</v>
      </c>
      <c r="G162" s="76">
        <f t="shared" si="16"/>
        <v>0.7</v>
      </c>
      <c r="H162" s="77">
        <f t="shared" si="12"/>
        <v>114450</v>
      </c>
      <c r="I162" s="77">
        <f t="shared" si="13"/>
        <v>121550</v>
      </c>
    </row>
    <row r="163" spans="1:9" x14ac:dyDescent="0.25">
      <c r="A163" s="111">
        <f t="shared" si="14"/>
        <v>119000</v>
      </c>
      <c r="B163" s="65"/>
      <c r="D163" s="73"/>
      <c r="E163" s="74">
        <f t="shared" ref="E163:E170" si="17">IF(A163&lt;=$C$21,$C$17*EXP(-A163/$C$19),$C$18*EXP(-(A163-$C$21)/$C$20))</f>
        <v>536.93915953385874</v>
      </c>
      <c r="F163" s="75">
        <f t="shared" si="15"/>
        <v>0</v>
      </c>
      <c r="G163" s="76">
        <f t="shared" ref="G163:G170" si="18">IF(A163&lt;=$C$21,($C$5-$C$8)*(F163/$C$12)^(1/$C$11)+$C$8, ($C$31-$C$8)*(F163/$C$32)^(1/$C$11)+$C$8)</f>
        <v>0.7</v>
      </c>
      <c r="H163" s="77">
        <f t="shared" ref="H163:H170" si="19">A163-$C$6/2</f>
        <v>115450</v>
      </c>
      <c r="I163" s="77">
        <f t="shared" ref="I163:I170" si="20">A163+$C$6/2</f>
        <v>122550</v>
      </c>
    </row>
    <row r="164" spans="1:9" x14ac:dyDescent="0.25">
      <c r="A164" s="111">
        <f t="shared" si="14"/>
        <v>120000</v>
      </c>
      <c r="B164" s="65"/>
      <c r="D164" s="73"/>
      <c r="E164" s="74">
        <f t="shared" si="17"/>
        <v>532.82470342608406</v>
      </c>
      <c r="F164" s="75">
        <f t="shared" ref="F164:F170" si="21">IF(A164&lt;=$C$21,IF($C$12*(1-$C$28*(EXP(A164/$C$19)-1))&gt;0,$C$12*(1-$C$28*(EXP(A164/$C$19)-1)),0),IF($C$32*(1-$C$30*(EXP((A164-$C$21)/$C$20)-1))&gt;0,$C$32*(1-$C$30*(EXP((A164-$C$21)/$C$20)-1)),0))</f>
        <v>0</v>
      </c>
      <c r="G164" s="76">
        <f t="shared" si="18"/>
        <v>0.7</v>
      </c>
      <c r="H164" s="77">
        <f t="shared" si="19"/>
        <v>116450</v>
      </c>
      <c r="I164" s="77">
        <f t="shared" si="20"/>
        <v>123550</v>
      </c>
    </row>
    <row r="165" spans="1:9" x14ac:dyDescent="0.25">
      <c r="A165" s="111">
        <f t="shared" si="14"/>
        <v>121000</v>
      </c>
      <c r="B165" s="65"/>
      <c r="D165" s="73"/>
      <c r="E165" s="74">
        <f t="shared" si="17"/>
        <v>528.74177556273378</v>
      </c>
      <c r="F165" s="75">
        <f t="shared" si="21"/>
        <v>0</v>
      </c>
      <c r="G165" s="76">
        <f t="shared" si="18"/>
        <v>0.7</v>
      </c>
      <c r="H165" s="77">
        <f t="shared" si="19"/>
        <v>117450</v>
      </c>
      <c r="I165" s="77">
        <f t="shared" si="20"/>
        <v>124550</v>
      </c>
    </row>
    <row r="166" spans="1:9" x14ac:dyDescent="0.25">
      <c r="A166" s="111">
        <f t="shared" si="14"/>
        <v>122000</v>
      </c>
      <c r="B166" s="65"/>
      <c r="D166" s="73"/>
      <c r="E166" s="74">
        <f t="shared" si="17"/>
        <v>524.69013434925182</v>
      </c>
      <c r="F166" s="75">
        <f t="shared" si="21"/>
        <v>0</v>
      </c>
      <c r="G166" s="76">
        <f t="shared" si="18"/>
        <v>0.7</v>
      </c>
      <c r="H166" s="77">
        <f t="shared" si="19"/>
        <v>118450</v>
      </c>
      <c r="I166" s="77">
        <f t="shared" si="20"/>
        <v>125550</v>
      </c>
    </row>
    <row r="167" spans="1:9" x14ac:dyDescent="0.25">
      <c r="A167" s="111">
        <f t="shared" si="14"/>
        <v>123000</v>
      </c>
      <c r="B167" s="65"/>
      <c r="D167" s="73"/>
      <c r="E167" s="74">
        <f t="shared" si="17"/>
        <v>520.66954004237255</v>
      </c>
      <c r="F167" s="75">
        <f t="shared" si="21"/>
        <v>0</v>
      </c>
      <c r="G167" s="76">
        <f t="shared" si="18"/>
        <v>0.7</v>
      </c>
      <c r="H167" s="77">
        <f t="shared" si="19"/>
        <v>119450</v>
      </c>
      <c r="I167" s="77">
        <f t="shared" si="20"/>
        <v>126550</v>
      </c>
    </row>
    <row r="168" spans="1:9" x14ac:dyDescent="0.25">
      <c r="A168" s="111">
        <f t="shared" si="14"/>
        <v>124000</v>
      </c>
      <c r="B168" s="65"/>
      <c r="D168" s="73"/>
      <c r="E168" s="74">
        <f t="shared" si="17"/>
        <v>516.67975473593413</v>
      </c>
      <c r="F168" s="75">
        <f t="shared" si="21"/>
        <v>0</v>
      </c>
      <c r="G168" s="76">
        <f t="shared" si="18"/>
        <v>0.7</v>
      </c>
      <c r="H168" s="77">
        <f t="shared" si="19"/>
        <v>120450</v>
      </c>
      <c r="I168" s="77">
        <f t="shared" si="20"/>
        <v>127550</v>
      </c>
    </row>
    <row r="169" spans="1:9" x14ac:dyDescent="0.25">
      <c r="A169" s="111">
        <f t="shared" si="14"/>
        <v>125000</v>
      </c>
      <c r="B169" s="65"/>
      <c r="D169" s="73"/>
      <c r="E169" s="74">
        <f t="shared" si="17"/>
        <v>512.72054234680172</v>
      </c>
      <c r="F169" s="75">
        <f t="shared" si="21"/>
        <v>0</v>
      </c>
      <c r="G169" s="76">
        <f t="shared" si="18"/>
        <v>0.7</v>
      </c>
      <c r="H169" s="77">
        <f t="shared" si="19"/>
        <v>121450</v>
      </c>
      <c r="I169" s="77">
        <f t="shared" si="20"/>
        <v>128550</v>
      </c>
    </row>
    <row r="170" spans="1:9" ht="15.75" thickBot="1" x14ac:dyDescent="0.3">
      <c r="A170" s="112">
        <f t="shared" si="14"/>
        <v>126000</v>
      </c>
      <c r="B170" s="81"/>
      <c r="C170" s="27"/>
      <c r="D170" s="82"/>
      <c r="E170" s="83">
        <f t="shared" si="17"/>
        <v>508.79166860089776</v>
      </c>
      <c r="F170" s="84">
        <f t="shared" si="21"/>
        <v>0</v>
      </c>
      <c r="G170" s="85">
        <f t="shared" si="18"/>
        <v>0.7</v>
      </c>
      <c r="H170" s="86">
        <f t="shared" si="19"/>
        <v>122450</v>
      </c>
      <c r="I170" s="86">
        <f t="shared" si="20"/>
        <v>129550</v>
      </c>
    </row>
    <row r="171" spans="1:9" x14ac:dyDescent="0.25">
      <c r="B171" s="67"/>
      <c r="C171" s="67"/>
      <c r="D171" s="67"/>
    </row>
  </sheetData>
  <mergeCells count="7">
    <mergeCell ref="F28:I32"/>
    <mergeCell ref="A3:D3"/>
    <mergeCell ref="F3:I3"/>
    <mergeCell ref="A10:D10"/>
    <mergeCell ref="A16:D16"/>
    <mergeCell ref="A27:D27"/>
    <mergeCell ref="F27:I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4-4-1980</vt:lpstr>
      <vt:lpstr>31-12-1982</vt:lpstr>
      <vt:lpstr>14-7-1994</vt:lpstr>
      <vt:lpstr>24-7-1994</vt:lpstr>
      <vt:lpstr>10-8-1994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2012-12-18T12:25:05Z</dcterms:modified>
</cp:coreProperties>
</file>